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21" documentId="120_S{2AC9BD13-BADA-5192-A53E-5A8FF88502F6}" xr6:coauthVersionLast="47" xr6:coauthVersionMax="47" xr10:uidLastSave="{03F8E4B5-4FF5-4729-BB33-2F23D243E01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<sst xmlns="http://schemas.openxmlformats.org/spreadsheetml/2006/main" count="180274" uniqueCount="39122">
  <si>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</si>
  <si>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</si>
  <si>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</si>
  <si>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</si>
  <si>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</si>
  <si>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</si>
  <si>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</si>
  <si>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</si>
  <si>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</si>
  <si>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</si>
  <si>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</si>
  <si>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</si>
  <si>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</si>
  <si>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</si>
  <si>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</si>
  <si>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</si>
  <si>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</si>
  <si>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</si>
  <si>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</si>
  <si>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</si>
  <si>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</si>
  <si>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</si>
  <si>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</si>
  <si>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</si>
  <si>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</si>
  <si>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</si>
  <si>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</si>
  <si>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</si>
  <si>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</si>
  <si>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</si>
  <si>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</si>
  <si>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</si>
  <si>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</si>
  <si>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</si>
  <si>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</si>
  <si>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</si>
  <si>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</si>
  <si>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</si>
  <si>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</si>
  <si>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</si>
  <si>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</si>
  <si>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</si>
  <si>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</si>
  <si>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</si>
  <si>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</si>
  <si>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</si>
  <si>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</si>
  <si>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</si>
  <si>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</si>
  <si>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</si>
  <si>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</si>
  <si>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</si>
  <si>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</si>
  <si>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</si>
  <si>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</si>
  <si>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</si>
  <si>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</si>
  <si>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</si>
  <si>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</si>
  <si>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</si>
  <si>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</si>
  <si>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</si>
  <si>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</si>
  <si>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</si>
  <si>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</si>
  <si>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</si>
  <si>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</si>
  <si>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</si>
  <si>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</si>
  <si>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</si>
  <si>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</si>
  <si>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</si>
  <si>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</si>
  <si>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</si>
  <si>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</si>
  <si>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</si>
  <si>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</si>
  <si>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</si>
  <si>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</si>
  <si>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</si>
  <si>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</si>
  <si>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</si>
  <si>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</si>
  <si>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</si>
  <si>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</si>
  <si>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</si>
  <si>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</si>
  <si>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</si>
  <si>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</si>
  <si>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</si>
  <si>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</si>
  <si>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</si>
  <si>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</si>
  <si>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</si>
  <si>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</si>
  <si>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</si>
  <si>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</si>
  <si>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</si>
  <si>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</si>
  <si>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</si>
  <si>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</si>
  <si>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</si>
  <si>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</si>
  <si>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</si>
  <si>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</si>
  <si>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</si>
  <si>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</si>
  <si>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</si>
  <si>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</si>
  <si>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</si>
  <si>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</si>
  <si>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</si>
  <si>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</si>
  <si>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</si>
  <si>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</si>
  <si>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</si>
  <si>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</si>
  <si>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</si>
  <si>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</si>
  <si>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</si>
  <si>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</si>
  <si>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</si>
  <si>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</si>
  <si>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</si>
  <si>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</si>
  <si>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</si>
  <si>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</si>
  <si>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</si>
  <si>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</si>
  <si>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</si>
  <si>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</si>
  <si>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</si>
  <si>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</si>
  <si>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</si>
  <si>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</si>
  <si>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</si>
  <si>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</si>
  <si>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</si>
  <si>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</si>
  <si>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</si>
  <si>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</si>
  <si>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</si>
  <si>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</si>
  <si>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</si>
  <si>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</si>
  <si>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</si>
  <si>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</si>
  <si>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</si>
  <si>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</si>
  <si>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</si>
  <si>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</si>
  <si>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</si>
  <si>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</si>
  <si>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</si>
  <si>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</si>
  <si>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</si>
  <si>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</si>
  <si>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</si>
  <si>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</si>
  <si>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</si>
  <si>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</si>
  <si>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</si>
  <si>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</si>
  <si>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</si>
  <si>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</si>
  <si>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</si>
  <si>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</si>
  <si>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</si>
  <si>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</si>
  <si>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</si>
  <si>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</si>
  <si>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</si>
  <si>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</si>
  <si>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</si>
  <si>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</si>
  <si>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</si>
  <si>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</si>
  <si>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</si>
  <si>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</si>
  <si>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</si>
  <si>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</si>
  <si>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</si>
  <si>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</si>
  <si>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</si>
  <si>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</si>
  <si>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</si>
  <si>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</si>
  <si>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</si>
  <si>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</si>
  <si>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</si>
  <si>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</si>
  <si>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</si>
  <si>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</si>
  <si>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</si>
  <si>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</si>
  <si>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</si>
  <si>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</si>
  <si>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</si>
  <si>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</si>
  <si>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</si>
  <si>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</si>
  <si>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</si>
  <si>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</si>
  <si>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</si>
  <si>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</si>
  <si>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</si>
  <si>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</si>
  <si>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</si>
  <si>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</si>
  <si>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</si>
  <si>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</si>
  <si>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</si>
  <si>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</si>
  <si>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</si>
  <si>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</si>
  <si>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</si>
  <si>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</si>
  <si>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</si>
  <si>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</si>
  <si>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</si>
  <si>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</si>
  <si>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</si>
  <si>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</si>
  <si>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</si>
  <si>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</si>
  <si>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</si>
  <si>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</si>
  <si>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</si>
  <si>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</si>
  <si>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</si>
  <si>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</si>
  <si>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</si>
  <si>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</si>
  <si>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</si>
  <si>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</si>
  <si>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</si>
  <si>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</si>
  <si>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</si>
  <si>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</si>
  <si>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</si>
  <si>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</si>
  <si>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</si>
  <si>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</si>
  <si>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</si>
  <si>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</si>
  <si>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</si>
  <si>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</si>
  <si>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</si>
  <si>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</si>
  <si>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</si>
  <si>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</si>
  <si>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</si>
  <si>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</si>
  <si>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</si>
  <si>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</si>
  <si>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</si>
  <si>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</si>
  <si>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</si>
  <si>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</si>
  <si>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</si>
  <si>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</si>
  <si>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</si>
  <si>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</si>
  <si>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</si>
  <si>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</si>
  <si>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</si>
  <si>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</si>
  <si>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</si>
  <si>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</si>
  <si>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</si>
  <si>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</si>
  <si>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</si>
  <si>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</si>
  <si>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</si>
  <si>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</si>
  <si>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</si>
  <si>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</si>
  <si>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</si>
  <si>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</si>
  <si>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</si>
  <si>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</si>
  <si>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</si>
  <si>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</si>
  <si>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</si>
  <si>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</si>
  <si>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</si>
  <si>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</si>
  <si>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</si>
  <si>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</si>
  <si>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</si>
  <si>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</si>
  <si>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</si>
  <si>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</si>
  <si>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</si>
  <si>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</si>
  <si>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</si>
  <si>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</si>
  <si>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</si>
  <si>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</si>
  <si>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</si>
  <si>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</si>
  <si>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</si>
  <si>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</si>
  <si>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</si>
  <si>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</si>
  <si>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</si>
  <si>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</si>
  <si>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</si>
  <si>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</si>
  <si>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</si>
  <si>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</si>
  <si>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</si>
  <si>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</si>
  <si>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</si>
  <si>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</si>
  <si>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</si>
  <si>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</si>
  <si>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</si>
  <si>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</si>
  <si>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</si>
  <si>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</si>
  <si>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</si>
  <si>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</si>
  <si>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</si>
  <si>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</si>
  <si>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</si>
  <si>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</si>
  <si>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</si>
  <si>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</si>
  <si>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</si>
  <si>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</si>
  <si>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</si>
  <si>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</si>
  <si>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</si>
  <si>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</si>
  <si>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</si>
  <si>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</si>
  <si>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</si>
  <si>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</si>
  <si>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</si>
  <si>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</si>
  <si>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</si>
  <si>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</si>
  <si>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</si>
  <si>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</si>
  <si>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</si>
  <si>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</si>
  <si>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</si>
  <si>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</si>
  <si>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</si>
  <si>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</si>
  <si>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</si>
  <si>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</si>
  <si>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</si>
  <si>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</si>
  <si>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</si>
  <si>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</si>
  <si>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</si>
  <si>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</si>
  <si>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</si>
  <si>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</si>
  <si>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</si>
  <si>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</si>
  <si>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</si>
  <si>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</si>
  <si>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</si>
  <si>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</si>
  <si>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</si>
  <si>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</si>
  <si>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</si>
  <si>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</si>
  <si>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</si>
  <si>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</si>
  <si>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</si>
  <si>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</si>
  <si>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</si>
  <si>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</si>
  <si>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</si>
  <si>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</si>
  <si>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</si>
  <si>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</si>
  <si>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</si>
  <si>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</si>
  <si>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</si>
  <si>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</si>
  <si>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</si>
  <si>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</si>
  <si>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</si>
  <si>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</si>
  <si>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</si>
  <si>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</si>
  <si>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</si>
  <si>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</si>
  <si>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</si>
  <si>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</si>
  <si>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</si>
  <si>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</si>
  <si>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</si>
  <si>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</si>
  <si>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</si>
  <si>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</si>
  <si>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</si>
  <si>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</si>
  <si>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</si>
  <si>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</si>
  <si>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</si>
  <si>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</si>
  <si>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</si>
  <si>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</si>
  <si>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</si>
  <si>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</si>
  <si>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</si>
  <si>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</si>
  <si>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</si>
  <si>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</si>
  <si>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</si>
  <si>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</si>
  <si>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</si>
  <si>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</si>
  <si>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</si>
  <si>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</si>
  <si>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</si>
  <si>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</si>
  <si>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</si>
  <si>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</si>
  <si>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</si>
  <si>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</si>
  <si>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</si>
  <si>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</si>
  <si>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</si>
  <si>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</si>
  <si>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</si>
  <si>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</si>
  <si>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</si>
  <si>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</si>
  <si>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</si>
  <si>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</si>
  <si>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</si>
  <si>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</si>
  <si>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</si>
  <si>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</si>
  <si>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</si>
  <si>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</si>
  <si>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</si>
  <si>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</si>
  <si>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</si>
  <si>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</si>
  <si>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</si>
  <si>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</si>
  <si>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</si>
  <si>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</si>
  <si>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</si>
  <si>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</si>
  <si>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</si>
  <si>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</si>
  <si>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</si>
  <si>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</si>
  <si>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</si>
  <si>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</si>
  <si>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</si>
  <si>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</si>
  <si>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</si>
  <si>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</si>
  <si>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</si>
  <si>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</si>
  <si>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</si>
  <si>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</si>
  <si>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</si>
  <si>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</si>
  <si>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</si>
  <si>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</si>
  <si>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</si>
  <si>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</si>
  <si>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</si>
  <si>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</si>
  <si>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</si>
  <si>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</si>
  <si>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</si>
  <si>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</si>
  <si>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</si>
  <si>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</si>
  <si>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</si>
  <si>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</si>
  <si>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</si>
  <si>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</si>
  <si>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</si>
  <si>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</si>
  <si>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</si>
  <si>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</si>
  <si>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</si>
  <si>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</si>
  <si>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</si>
  <si>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</si>
  <si>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</si>
  <si>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</si>
  <si>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</si>
  <si>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</si>
  <si>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</si>
  <si>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</si>
  <si>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</si>
  <si>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</si>
  <si>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</si>
  <si>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</si>
  <si>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</si>
  <si>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</si>
  <si>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</si>
  <si>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</si>
  <si>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</si>
  <si>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</si>
  <si>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</si>
  <si>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</si>
  <si>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</si>
  <si>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</si>
  <si>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</si>
  <si>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</si>
  <si>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</si>
  <si>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</si>
  <si>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</si>
  <si>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</si>
  <si>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</si>
  <si>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</si>
  <si>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</si>
  <si>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</si>
  <si>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</si>
  <si>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</si>
  <si>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</si>
  <si>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</si>
  <si>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</si>
  <si>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</si>
  <si>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</si>
  <si>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</si>
  <si>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</si>
  <si>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</si>
  <si>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</si>
  <si>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</si>
  <si>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</si>
  <si>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</si>
  <si>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</si>
  <si>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</si>
  <si>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</si>
  <si>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</si>
  <si>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</si>
  <si>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</si>
  <si>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</si>
  <si>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</si>
  <si>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</si>
  <si>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</si>
  <si>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</si>
  <si>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</si>
  <si>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</si>
  <si>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</si>
  <si>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</si>
  <si>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</si>
  <si>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</si>
  <si>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</si>
  <si>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</si>
  <si>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</si>
  <si>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</si>
  <si>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</si>
  <si>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</si>
  <si>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</si>
  <si>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</si>
  <si>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</si>
  <si>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</si>
  <si>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</si>
  <si>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</si>
  <si>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</si>
  <si>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</si>
  <si>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</si>
  <si>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</si>
  <si>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</si>
  <si>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</si>
  <si>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</si>
  <si>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</si>
  <si>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</si>
  <si>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</si>
  <si>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</si>
  <si>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</si>
  <si>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</si>
  <si>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</si>
  <si>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</si>
  <si>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</si>
  <si>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</si>
  <si>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</si>
  <si>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</si>
  <si>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</si>
  <si>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</si>
  <si>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</si>
  <si>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</si>
  <si>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</si>
  <si>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</si>
  <si>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</si>
  <si>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</si>
  <si>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</si>
  <si>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</si>
  <si>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</si>
  <si>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</si>
  <si>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</si>
  <si>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</si>
  <si>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</si>
  <si>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</si>
  <si>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</si>
  <si>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</si>
  <si>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</si>
  <si>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</si>
  <si>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</si>
  <si>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</si>
  <si>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</si>
  <si>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</si>
  <si>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</si>
  <si>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</si>
  <si>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</si>
  <si>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</si>
  <si>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</si>
  <si>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</si>
  <si>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</si>
  <si>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</si>
  <si>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</si>
  <si>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</si>
  <si>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</si>
  <si>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</si>
  <si>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</si>
  <si>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</si>
  <si>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</si>
  <si>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</si>
  <si>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</si>
  <si>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</si>
  <si>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</si>
  <si>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</si>
  <si>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</si>
  <si>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</si>
  <si>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</si>
  <si>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</si>
  <si>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</si>
  <si>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</si>
  <si>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</si>
  <si>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</si>
  <si>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</si>
  <si>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</si>
  <si>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</si>
  <si>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</si>
  <si>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</si>
  <si>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</si>
  <si>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</si>
  <si>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</si>
  <si>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</si>
  <si>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</si>
  <si>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</si>
  <si>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</si>
  <si>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</si>
  <si>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</si>
  <si>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</si>
  <si>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</si>
  <si>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</si>
  <si>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</si>
  <si>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</si>
  <si>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</si>
  <si>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</si>
  <si>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</si>
  <si>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</si>
  <si>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</si>
  <si>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</si>
  <si>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</si>
  <si>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</si>
  <si>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</si>
  <si>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</si>
  <si>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</si>
  <si>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</si>
  <si>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</si>
  <si>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</si>
  <si>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</si>
  <si>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</si>
  <si>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</si>
  <si>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</si>
  <si>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</si>
  <si>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</si>
  <si>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</si>
  <si>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</si>
  <si>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</si>
  <si>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</si>
  <si>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</si>
  <si>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</si>
  <si>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</si>
  <si>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</si>
  <si>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</si>
  <si>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</si>
  <si>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</si>
  <si>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</si>
  <si>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</si>
  <si>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</si>
  <si>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</si>
  <si>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</si>
  <si>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</si>
  <si>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</si>
  <si>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</si>
  <si>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</si>
  <si>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</si>
  <si>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</si>
  <si>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</si>
  <si>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</si>
  <si>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</si>
  <si>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</si>
  <si>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</si>
  <si>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</si>
  <si>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</si>
  <si>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</si>
  <si>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</si>
  <si>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</si>
  <si>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</si>
  <si>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</si>
  <si>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</si>
  <si>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</si>
  <si>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</si>
  <si>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</si>
  <si>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</si>
  <si>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</si>
  <si>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</si>
  <si>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</si>
  <si>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</si>
  <si>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</si>
  <si>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</si>
  <si>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</si>
  <si>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</si>
  <si>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</si>
  <si>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</si>
  <si>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</si>
  <si>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</si>
  <si>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</si>
  <si>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</si>
  <si>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</si>
  <si>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</si>
  <si>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</si>
  <si>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</si>
  <si>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</si>
  <si>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</si>
  <si>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</si>
  <si>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</si>
  <si>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</si>
  <si>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</si>
  <si>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</si>
  <si>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</si>
  <si>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</si>
  <si>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</si>
  <si>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</si>
  <si>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</si>
  <si>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</si>
  <si>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</si>
  <si>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</si>
  <si>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</si>
  <si>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</si>
  <si>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</si>
  <si>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</si>
  <si>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</si>
  <si>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</si>
  <si>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</si>
  <si>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</si>
  <si>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</si>
  <si>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</si>
  <si>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</si>
  <si>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</si>
  <si>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</si>
  <si>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</si>
  <si>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</si>
  <si>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</si>
  <si>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</si>
  <si>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</si>
  <si>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</si>
  <si>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</si>
  <si>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</si>
  <si>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</si>
  <si>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</si>
  <si>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</si>
  <si>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</si>
  <si>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</si>
  <si>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</si>
  <si>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</si>
  <si>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</si>
  <si>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</si>
  <si>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</si>
  <si>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</si>
  <si>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</si>
  <si>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</si>
  <si>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</si>
  <si>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</si>
  <si>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</si>
  <si>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</si>
  <si>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</si>
  <si>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</si>
  <si>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</si>
  <si>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</si>
  <si>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</si>
  <si>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</si>
  <si>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</si>
  <si>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</si>
  <si>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</si>
  <si>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</si>
  <si>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</si>
  <si>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</si>
  <si>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</si>
  <si>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</si>
  <si>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</si>
  <si>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</si>
  <si>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</si>
  <si>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</si>
  <si>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</si>
  <si>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</si>
  <si>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</si>
  <si>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</si>
  <si>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</si>
  <si>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</si>
  <si>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</si>
  <si>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</si>
  <si>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</si>
  <si>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</si>
  <si>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</si>
  <si>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</si>
  <si>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</si>
  <si>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</si>
  <si>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</si>
  <si>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</si>
  <si>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</si>
  <si>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</si>
  <si>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</si>
  <si>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</si>
  <si>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</si>
  <si>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</si>
  <si>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</si>
  <si>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</si>
  <si>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</si>
  <si>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</si>
  <si>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</si>
  <si>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</si>
  <si>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</si>
  <si>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</si>
  <si>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</si>
  <si>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</si>
  <si>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</si>
  <si>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</si>
  <si>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</si>
  <si>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</si>
  <si>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</si>
  <si>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</si>
  <si>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</si>
  <si>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</si>
  <si>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</si>
  <si>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</si>
  <si>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</si>
  <si>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</si>
  <si>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</si>
  <si>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</si>
  <si>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</si>
  <si>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</si>
  <si>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</si>
  <si>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</si>
  <si>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</si>
  <si>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</si>
  <si>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</si>
  <si>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</si>
  <si>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</si>
  <si>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</si>
  <si>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</si>
  <si>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</si>
  <si>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</si>
  <si>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</si>
  <si>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</si>
  <si>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</si>
  <si>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</si>
  <si>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</si>
  <si>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</si>
  <si>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</si>
  <si>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</si>
  <si>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</si>
  <si>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</si>
  <si>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</si>
  <si>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</si>
  <si>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</si>
  <si>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</si>
  <si>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</si>
  <si>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</si>
  <si>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</si>
  <si>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</si>
  <si>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</si>
  <si>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</si>
  <si>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</si>
  <si>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</si>
  <si>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</si>
  <si>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</si>
  <si>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</si>
  <si>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</si>
  <si>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</si>
  <si>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</si>
  <si>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</si>
  <si>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</si>
  <si>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</si>
  <si>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</si>
  <si>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</si>
  <si>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</si>
  <si>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</si>
  <si>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</si>
  <si>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</si>
  <si>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</si>
  <si>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</si>
  <si>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</si>
  <si>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</si>
  <si>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</si>
  <si>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</si>
  <si>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</si>
  <si>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</si>
  <si>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</si>
  <si>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</si>
  <si>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</si>
  <si>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</si>
  <si>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</si>
  <si>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</si>
  <si>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</si>
  <si>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</si>
  <si>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</si>
  <si>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</si>
  <si>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</si>
  <si>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</si>
  <si>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</si>
  <si>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</si>
  <si>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</si>
  <si>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</si>
  <si>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</si>
  <si>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</si>
  <si>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</si>
  <si>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</si>
  <si>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</si>
  <si>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</si>
  <si>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</si>
  <si>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</si>
  <si>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</si>
  <si>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</si>
  <si>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</si>
  <si>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</si>
  <si>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</si>
  <si>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</si>
  <si>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</si>
  <si>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</si>
  <si>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</si>
  <si>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</si>
  <si>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</si>
  <si>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</si>
  <si>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</si>
  <si>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</si>
  <si>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</si>
  <si>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</si>
  <si>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</si>
  <si>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</si>
  <si>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</si>
  <si>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</si>
  <si>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</si>
  <si>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</si>
  <si>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</si>
  <si>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</si>
  <si>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</si>
  <si>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</si>
  <si>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</si>
  <si>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</si>
  <si>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</si>
  <si>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</si>
  <si>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</si>
  <si>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</si>
  <si>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</si>
  <si>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</si>
  <si>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</si>
  <si>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</si>
  <si>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</si>
  <si>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</si>
  <si>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</si>
  <si>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</si>
  <si>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</si>
  <si>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</si>
  <si>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</si>
  <si>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</si>
  <si>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</si>
  <si>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</si>
  <si>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</si>
  <si>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</si>
  <si>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</si>
  <si>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</si>
  <si>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</si>
  <si>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</si>
  <si>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</si>
  <si>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</si>
  <si>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</si>
  <si>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</si>
  <si>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</si>
  <si>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</si>
  <si>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</si>
  <si>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</si>
  <si>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</si>
  <si>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</si>
  <si>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</si>
  <si>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</si>
  <si>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</si>
  <si>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</si>
  <si>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</si>
  <si>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</si>
  <si>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</si>
  <si>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</si>
  <si>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</si>
  <si>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</si>
  <si>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</si>
  <si>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</si>
  <si>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</si>
  <si>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</si>
  <si>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</si>
  <si>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</si>
  <si>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</si>
  <si>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</si>
  <si>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</si>
  <si>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</si>
  <si>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</si>
  <si>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</si>
  <si>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</si>
  <si>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</si>
  <si>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</si>
  <si>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</si>
  <si>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</si>
  <si>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</si>
  <si>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</si>
  <si>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</si>
  <si>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</si>
  <si>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</si>
  <si>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</si>
  <si>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</si>
  <si>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</si>
  <si>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</si>
  <si>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</si>
  <si>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</si>
  <si>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</si>
  <si>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</si>
  <si>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</si>
  <si>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</si>
  <si>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</si>
  <si>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</si>
  <si>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</si>
  <si>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</si>
  <si>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</si>
  <si>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</si>
  <si>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</si>
  <si>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</si>
  <si>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</si>
  <si>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</si>
  <si>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</si>
  <si>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</si>
  <si>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</si>
  <si>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</si>
  <si>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</si>
  <si>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</si>
  <si>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</si>
  <si>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</si>
  <si>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</si>
  <si>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</si>
  <si>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</si>
  <si>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</si>
  <si>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</si>
  <si>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</si>
  <si>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</si>
  <si>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</si>
  <si>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</si>
  <si>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</si>
  <si>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</si>
  <si>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</si>
  <si>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</si>
  <si>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</si>
  <si>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</si>
  <si>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</si>
  <si>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</si>
  <si>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</si>
  <si>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</si>
  <si>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</si>
  <si>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</si>
  <si>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</si>
  <si>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</si>
  <si>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</si>
  <si>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</si>
  <si>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</si>
  <si>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</si>
  <si>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</si>
  <si>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</si>
  <si>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</si>
  <si>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</si>
  <si>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</si>
  <si>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</si>
  <si>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</si>
  <si>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</si>
  <si>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</si>
  <si>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</si>
  <si>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</si>
  <si>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</si>
  <si>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</si>
  <si>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</si>
  <si>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</si>
  <si>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</si>
  <si>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</si>
  <si>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</si>
  <si>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</si>
  <si>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</si>
  <si>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</si>
  <si>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</si>
  <si>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</si>
  <si>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</si>
  <si>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</si>
  <si>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</si>
  <si>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</si>
  <si>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</si>
  <si>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</si>
  <si>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</si>
  <si>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</si>
  <si>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</si>
  <si>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</si>
  <si>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</si>
  <si>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</si>
  <si>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</si>
  <si>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</si>
  <si>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</si>
  <si>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</si>
  <si>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</si>
  <si>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</si>
  <si>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</si>
  <si>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</si>
  <si>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</si>
  <si>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</si>
  <si>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</si>
  <si>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</si>
  <si>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</si>
  <si>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</si>
  <si>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</si>
  <si>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</si>
  <si>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</si>
  <si>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</si>
  <si>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</si>
  <si>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</si>
  <si>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</si>
  <si>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</si>
  <si>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</si>
  <si>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</si>
  <si>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</si>
  <si>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</si>
  <si>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</si>
  <si>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</si>
  <si>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</si>
  <si>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</si>
  <si>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</si>
  <si>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</si>
  <si>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</si>
  <si>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</si>
  <si>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</si>
  <si>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</si>
  <si>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</si>
  <si>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</si>
  <si>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</si>
  <si>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</si>
  <si>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</si>
  <si>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</si>
  <si>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</si>
  <si>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</si>
  <si>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</si>
  <si>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</si>
  <si>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</si>
  <si>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</si>
  <si>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</si>
  <si>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</si>
  <si>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</si>
  <si>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</si>
  <si>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</si>
  <si>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</si>
  <si>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</si>
  <si>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</si>
  <si>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</si>
  <si>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</si>
  <si>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</si>
  <si>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</si>
  <si>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</si>
  <si>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</si>
  <si>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</si>
  <si>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</si>
  <si>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</si>
  <si>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</si>
  <si>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</si>
  <si>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</si>
  <si>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</si>
  <si>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</si>
  <si>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</si>
  <si>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</si>
  <si>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</si>
  <si>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</si>
  <si>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</si>
  <si>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</si>
  <si>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</si>
  <si>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</si>
  <si>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</si>
  <si>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</si>
  <si>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</si>
  <si>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</si>
  <si>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</si>
  <si>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</si>
  <si>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</si>
  <si>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</si>
  <si>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</si>
  <si>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</si>
  <si>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</si>
  <si>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</si>
  <si>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</si>
  <si>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</si>
  <si>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</si>
  <si>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</si>
  <si>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</si>
  <si>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</si>
  <si>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</si>
  <si>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</si>
  <si>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</si>
  <si>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</si>
  <si>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</si>
  <si>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</si>
  <si>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</si>
  <si>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</si>
  <si>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</si>
  <si>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</si>
  <si>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</si>
  <si>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</si>
  <si>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</si>
  <si>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</si>
  <si>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</si>
  <si>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</si>
  <si>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</si>
  <si>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</si>
  <si>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</si>
  <si>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</si>
  <si>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</si>
  <si>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</si>
  <si>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</si>
  <si>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</si>
  <si>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</si>
  <si>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</si>
  <si>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</si>
  <si>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</si>
  <si>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</si>
  <si>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</si>
  <si>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</si>
  <si>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</si>
  <si>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</si>
  <si>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</si>
  <si>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</si>
  <si>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</si>
  <si>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</si>
  <si>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</si>
  <si>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</si>
  <si>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</si>
  <si>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</si>
  <si>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</si>
  <si>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</si>
  <si>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</si>
  <si>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</si>
  <si>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</si>
  <si>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</si>
  <si>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</si>
  <si>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</si>
  <si>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</si>
  <si>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</si>
  <si>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</si>
  <si>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</si>
  <si>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</si>
  <si>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</si>
  <si>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</si>
  <si>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</si>
  <si>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</si>
  <si>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</si>
  <si>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</si>
  <si>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</si>
  <si>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</si>
  <si>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</si>
  <si>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</si>
  <si>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</si>
  <si>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</si>
  <si>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</si>
  <si>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</si>
  <si>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</si>
  <si>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</si>
  <si>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</si>
  <si>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</si>
  <si>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</si>
  <si>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</si>
  <si>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</si>
  <si>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</si>
  <si>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</si>
  <si>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</si>
  <si>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</si>
  <si>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</si>
  <si>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</si>
  <si>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</si>
  <si>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</si>
  <si>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</si>
  <si>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</si>
  <si>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</si>
  <si>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</si>
  <si>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</si>
  <si>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</si>
  <si>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</si>
  <si>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</si>
  <si>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</si>
  <si>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</si>
  <si>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</si>
  <si>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</si>
  <si>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</si>
  <si>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</si>
  <si>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</si>
  <si>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</si>
  <si>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</si>
  <si>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</si>
  <si>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</si>
  <si>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</si>
  <si>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</si>
  <si>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</si>
  <si>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</si>
  <si>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</si>
  <si>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</si>
  <si>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</si>
  <si>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</si>
  <si>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</si>
  <si>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</si>
  <si>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</si>
  <si>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</si>
  <si>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</si>
  <si>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</si>
  <si>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</si>
  <si>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</si>
  <si>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</si>
  <si>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</si>
  <si>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</si>
  <si>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</si>
  <si>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</si>
  <si>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</si>
  <si>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</si>
  <si>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</si>
  <si>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</si>
  <si>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</si>
  <si>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</si>
  <si>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</si>
  <si>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</si>
  <si>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</si>
  <si>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</si>
  <si>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</si>
  <si>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</si>
  <si>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</si>
  <si>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</si>
  <si>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</si>
  <si>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</si>
  <si>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</si>
  <si>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</si>
  <si>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</si>
  <si>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</si>
  <si>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</si>
  <si>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</si>
  <si>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</si>
  <si>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</si>
  <si>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</si>
  <si>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</si>
  <si>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</si>
  <si>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</si>
  <si>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</si>
  <si>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</si>
  <si>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</si>
  <si>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</si>
  <si>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</si>
  <si>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</si>
  <si>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</si>
  <si>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</si>
  <si>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</si>
  <si>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</si>
  <si>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</si>
  <si>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</si>
  <si>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</si>
  <si>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</si>
  <si>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</si>
  <si>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</si>
  <si>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</si>
  <si>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</si>
  <si>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</si>
  <si>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</si>
  <si>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</si>
  <si>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</si>
  <si>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</si>
  <si>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</si>
  <si>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</si>
  <si>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</si>
  <si>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</si>
  <si>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</si>
  <si>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</si>
  <si>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</si>
  <si>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</si>
  <si>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</si>
  <si>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</si>
  <si>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</si>
  <si>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</si>
  <si>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</si>
  <si>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</si>
  <si>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</si>
  <si>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</si>
  <si>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</si>
  <si>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</si>
  <si>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</si>
  <si>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</si>
  <si>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</si>
  <si>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</si>
  <si>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</si>
  <si>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</si>
  <si>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</si>
  <si>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</si>
  <si>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</si>
  <si>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</si>
  <si>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</si>
  <si>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</si>
  <si>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</si>
  <si>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</si>
  <si>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</si>
  <si>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</si>
  <si>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</si>
  <si>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</si>
  <si>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</si>
  <si>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</si>
  <si>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</si>
  <si>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</si>
  <si>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</si>
  <si>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</si>
  <si>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</si>
  <si>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</si>
  <si>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</si>
  <si>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</si>
  <si>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</si>
  <si>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</si>
  <si>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</si>
  <si>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</si>
  <si>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</si>
  <si>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</si>
  <si>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</si>
  <si>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</si>
  <si>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</si>
  <si>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</si>
  <si>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</si>
  <si>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</si>
  <si>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</si>
  <si>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</si>
  <si>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</si>
  <si>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</si>
  <si>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</si>
  <si>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</si>
  <si>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</si>
  <si>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</si>
  <si>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</si>
  <si>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</si>
  <si>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</si>
  <si>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</si>
  <si>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</si>
  <si>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</si>
  <si>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</si>
  <si>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</si>
  <si>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</si>
  <si>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</si>
  <si>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</si>
  <si>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</si>
  <si>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</si>
  <si>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</si>
  <si>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</si>
  <si>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</si>
  <si>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</si>
  <si>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</si>
  <si>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</si>
  <si>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</si>
  <si>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</si>
  <si>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</si>
  <si>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</si>
  <si>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</si>
  <si>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</si>
  <si>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</si>
  <si>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</si>
  <si>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</si>
  <si>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</si>
  <si>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</si>
  <si>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</si>
  <si>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</si>
  <si>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</si>
  <si>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</si>
  <si>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</si>
  <si>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</si>
  <si>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</si>
  <si>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</si>
  <si>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</si>
  <si>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</si>
  <si>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</si>
  <si>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</si>
  <si>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</si>
  <si>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</si>
  <si>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</si>
  <si>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</si>
  <si>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</si>
  <si>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</si>
  <si>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</si>
  <si>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</si>
  <si>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</si>
  <si>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</si>
  <si>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</si>
  <si>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</si>
  <si>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</si>
  <si>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</si>
  <si>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</si>
  <si>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</si>
  <si>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</si>
  <si>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</si>
  <si>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</si>
  <si>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</si>
  <si>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</si>
  <si>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</si>
  <si>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</si>
  <si>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</si>
  <si>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</si>
  <si>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</si>
  <si>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</si>
  <si>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</si>
  <si>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</si>
  <si>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</si>
  <si>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</si>
  <si>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</si>
  <si>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</si>
  <si>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</si>
  <si>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</si>
  <si>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</si>
  <si>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</si>
  <si>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</si>
  <si>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</si>
  <si>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</si>
  <si>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</si>
  <si>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</si>
  <si>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</si>
  <si>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</si>
  <si>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</si>
  <si>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</si>
  <si>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</si>
  <si>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</si>
  <si>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</si>
  <si>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</si>
  <si>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</si>
  <si>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</si>
  <si>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</si>
  <si>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</si>
  <si>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</si>
  <si>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</si>
  <si>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</si>
  <si>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</si>
  <si>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</si>
  <si>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</si>
  <si>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</si>
  <si>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</si>
  <si>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</si>
  <si>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</si>
  <si>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</si>
  <si>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</si>
  <si>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</si>
  <si>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</si>
  <si>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</si>
  <si>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</si>
  <si>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</si>
  <si>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</si>
  <si>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</si>
  <si>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</si>
  <si>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</si>
  <si>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</si>
  <si>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</si>
  <si>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</si>
  <si>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</si>
  <si>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</si>
  <si>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</si>
  <si>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</si>
  <si>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</si>
  <si>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</si>
  <si>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</si>
  <si>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</si>
  <si>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</si>
  <si>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</si>
  <si>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</si>
  <si>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</si>
  <si>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</si>
  <si>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</si>
  <si>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</si>
  <si>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</si>
  <si>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</si>
  <si>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</si>
  <si>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</si>
  <si>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</si>
  <si>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</si>
  <si>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</si>
  <si>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</si>
  <si>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</si>
  <si>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</si>
  <si>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</si>
  <si>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</si>
  <si>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</si>
  <si>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</si>
  <si>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</si>
  <si>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</si>
  <si>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</si>
  <si>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</si>
  <si>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</si>
  <si>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</si>
  <si>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</si>
  <si>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</si>
  <si>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</si>
  <si>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</si>
  <si>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</si>
  <si>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</si>
  <si>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</si>
  <si>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</si>
  <si>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</si>
  <si>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</si>
  <si>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</si>
  <si>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</si>
  <si>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</si>
  <si>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</si>
  <si>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</si>
  <si>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</si>
  <si>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</si>
  <si>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</si>
  <si>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</si>
  <si>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</si>
  <si>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</si>
  <si>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</si>
  <si>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</si>
  <si>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</si>
  <si>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</si>
  <si>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</si>
  <si>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</si>
  <si>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</si>
  <si>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</si>
  <si>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</si>
  <si>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</si>
  <si>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</si>
  <si>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</si>
  <si>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</si>
  <si>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</si>
  <si>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</si>
  <si>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</si>
  <si>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</si>
  <si>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</si>
  <si>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</si>
  <si>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</si>
  <si>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</si>
  <si>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</si>
  <si>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</si>
  <si>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</si>
  <si>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</si>
  <si>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</si>
  <si>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</si>
  <si>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</si>
  <si>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</si>
  <si>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</si>
  <si>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</si>
  <si>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</si>
  <si>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</si>
  <si>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</si>
  <si>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</si>
  <si>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</si>
  <si>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</si>
  <si>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</si>
  <si>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</si>
  <si>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</si>
  <si>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</si>
  <si>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</si>
  <si>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</si>
  <si>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</si>
  <si>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</si>
  <si>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</si>
  <si>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</si>
  <si>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</si>
  <si>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</si>
  <si>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</si>
  <si>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</si>
  <si>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</si>
  <si>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</si>
  <si>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</si>
  <si>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</si>
  <si>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</si>
  <si>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</si>
  <si>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</si>
  <si>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</si>
  <si>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</si>
  <si>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</si>
  <si>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</si>
  <si>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</si>
  <si>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</si>
  <si>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</si>
  <si>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</si>
  <si>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</si>
  <si>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</si>
  <si>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</si>
  <si>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</si>
  <si>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</si>
  <si>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</si>
  <si>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</si>
  <si>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</si>
  <si>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</si>
  <si>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</si>
  <si>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</si>
  <si>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</si>
  <si>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</si>
  <si>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</si>
  <si>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</si>
  <si>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</si>
  <si>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</si>
  <si>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</si>
  <si>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</si>
  <si>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</si>
  <si>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</si>
  <si>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</si>
  <si>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</si>
  <si>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</si>
  <si>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</si>
  <si>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</si>
  <si>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</si>
  <si>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</si>
  <si>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</si>
  <si>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</si>
  <si>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</si>
  <si>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</si>
  <si>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</si>
  <si>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</si>
  <si>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</si>
  <si>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</si>
  <si>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</si>
  <si>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</si>
  <si>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</si>
  <si>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</si>
  <si>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</si>
  <si>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</si>
  <si>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</si>
  <si>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</si>
  <si>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</si>
  <si>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</si>
  <si>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</si>
  <si>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</si>
  <si>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</si>
  <si>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</si>
  <si>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</si>
  <si>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</si>
  <si>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</si>
  <si>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</si>
  <si>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</si>
  <si>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</si>
  <si>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</si>
  <si>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</si>
  <si>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</si>
  <si>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</si>
  <si>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</si>
  <si>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</si>
  <si>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</si>
  <si>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</si>
  <si>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</si>
  <si>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</si>
  <si>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</si>
  <si>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</si>
  <si>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</si>
  <si>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</si>
  <si>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</si>
  <si>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</si>
  <si>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</si>
  <si>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</si>
  <si>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</si>
  <si>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</si>
  <si>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</si>
  <si>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</si>
  <si>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</si>
  <si>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</si>
  <si>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</si>
  <si>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</si>
  <si>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</si>
  <si>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</si>
  <si>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</si>
  <si>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</si>
  <si>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</si>
  <si>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</si>
  <si>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</si>
  <si>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</si>
  <si>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</si>
  <si>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</si>
  <si>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</si>
  <si>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</si>
  <si>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</si>
  <si>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</si>
  <si>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</si>
  <si>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</si>
  <si>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</si>
  <si>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</si>
  <si>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</si>
  <si>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</si>
  <si>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</si>
  <si>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</si>
  <si>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</si>
  <si>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</si>
  <si>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</si>
  <si>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</si>
  <si>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</si>
  <si>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</si>
  <si>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</si>
  <si>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</si>
  <si>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</si>
  <si>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</si>
  <si>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</si>
  <si>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</si>
  <si>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</si>
  <si>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</si>
  <si>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</si>
  <si>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</si>
  <si>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</si>
  <si>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</si>
  <si>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</si>
  <si>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</si>
  <si>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</si>
  <si>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</si>
  <si>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</si>
  <si>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</si>
  <si>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</si>
  <si>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</si>
  <si>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</si>
  <si>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</si>
  <si>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</si>
  <si>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</si>
  <si>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</si>
  <si>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</si>
  <si>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</si>
  <si>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</si>
  <si>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</si>
  <si>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</si>
  <si>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</si>
  <si>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</si>
  <si>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</si>
  <si>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</si>
  <si>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</si>
  <si>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</si>
  <si>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</si>
  <si>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</si>
  <si>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</si>
  <si>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</si>
  <si>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</si>
  <si>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</si>
  <si>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</si>
  <si>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</si>
  <si>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</si>
  <si>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</si>
  <si>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</si>
  <si>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</si>
  <si>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</si>
  <si>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</si>
  <si>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</si>
  <si>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</si>
  <si>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</si>
  <si>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</si>
  <si>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</si>
  <si>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</si>
  <si>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</si>
  <si>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</si>
  <si>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</si>
  <si>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</si>
  <si>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</si>
  <si>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</si>
  <si>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</si>
  <si>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</si>
  <si>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</si>
  <si>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</si>
  <si>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</si>
  <si>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</si>
  <si>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</si>
  <si>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</si>
  <si>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</si>
  <si>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</si>
  <si>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</si>
  <si>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</si>
  <si>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</si>
  <si>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</si>
  <si>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</si>
  <si>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</si>
  <si>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</si>
  <si>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</si>
  <si>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</si>
  <si>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</si>
  <si>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</si>
  <si>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</si>
  <si>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</si>
  <si>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</si>
  <si>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</si>
  <si>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</si>
  <si>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</si>
  <si>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</si>
  <si>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</si>
  <si>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</si>
  <si>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</si>
  <si>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</si>
  <si>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</si>
  <si>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</si>
  <si>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</si>
  <si>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</si>
  <si>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</si>
  <si>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</si>
  <si>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</si>
  <si>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</si>
  <si>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</si>
  <si>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</si>
  <si>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</si>
  <si>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</si>
  <si>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</si>
  <si>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</si>
  <si>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</si>
  <si>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</si>
  <si>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</si>
  <si>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</si>
  <si>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</si>
  <si>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</si>
  <si>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</si>
  <si>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</si>
  <si>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</si>
  <si>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</si>
  <si>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</si>
  <si>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</si>
  <si>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</si>
  <si>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</si>
  <si>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</si>
  <si>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</si>
  <si>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</si>
  <si>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</si>
  <si>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</si>
  <si>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</si>
  <si>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</si>
  <si>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</si>
  <si>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</si>
  <si>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</si>
  <si>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</si>
  <si>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</si>
  <si>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</si>
  <si>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</si>
  <si>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</si>
  <si>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</si>
  <si>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</si>
  <si>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</si>
  <si>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</si>
  <si>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</si>
  <si>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</si>
  <si>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</si>
  <si>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</si>
  <si>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</si>
  <si>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</si>
  <si>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</si>
  <si>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</si>
  <si>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</si>
  <si>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</si>
  <si>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</si>
  <si>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</si>
  <si>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</si>
  <si>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</si>
  <si>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</si>
  <si>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</si>
  <si>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</si>
  <si>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</si>
  <si>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</si>
  <si>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</si>
  <si>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</si>
  <si>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</si>
  <si>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</si>
  <si>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</si>
  <si>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</si>
  <si>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</si>
  <si>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</si>
  <si>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</si>
  <si>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</si>
  <si>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</si>
  <si>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</si>
  <si>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</si>
  <si>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</si>
  <si>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</si>
  <si>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</si>
  <si>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</si>
  <si>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</si>
  <si>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</si>
  <si>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</si>
  <si>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</si>
  <si>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</si>
  <si>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</si>
  <si>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</si>
  <si>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</si>
  <si>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</si>
  <si>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</si>
  <si>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</si>
  <si>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</si>
  <si>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</si>
  <si>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</si>
  <si>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</si>
  <si>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</si>
  <si>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</si>
  <si>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</si>
  <si>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</si>
  <si>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</si>
  <si>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</si>
  <si>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</si>
  <si>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</si>
  <si>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</si>
  <si>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</si>
  <si>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</si>
  <si>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</si>
  <si>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</si>
  <si>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</si>
  <si>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</si>
  <si>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</si>
  <si>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</si>
  <si>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</si>
  <si>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</si>
  <si>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</si>
  <si>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</si>
  <si>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</si>
  <si>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</si>
  <si>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</si>
  <si>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</si>
  <si>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</si>
  <si>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</si>
  <si>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</si>
  <si>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</si>
  <si>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</si>
  <si>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</si>
  <si>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</si>
  <si>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</si>
  <si>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</si>
  <si>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</si>
  <si>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</si>
  <si>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</si>
  <si>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</si>
  <si>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</si>
  <si>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</si>
  <si>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</si>
  <si>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</si>
  <si>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</si>
  <si>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</si>
  <si>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</si>
  <si>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</si>
  <si>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</si>
  <si>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</si>
  <si>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</si>
  <si>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</si>
  <si>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</si>
  <si>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</si>
  <si>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</si>
  <si>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</si>
  <si>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</si>
  <si>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</si>
  <si>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</si>
  <si>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</si>
  <si>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</si>
  <si>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</si>
  <si>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</si>
  <si>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</si>
  <si>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</si>
  <si>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</si>
  <si>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</si>
  <si>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</si>
  <si>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</si>
  <si>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</si>
  <si>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</si>
  <si>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</si>
  <si>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</si>
  <si>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</si>
  <si>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</si>
  <si>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</si>
  <si>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</si>
  <si>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</si>
  <si>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</si>
  <si>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</si>
  <si>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</si>
  <si>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</si>
  <si>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</si>
  <si>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</si>
  <si>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</si>
  <si>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</si>
  <si>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</si>
  <si>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</si>
  <si>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</si>
  <si>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</si>
  <si>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</si>
  <si>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</si>
  <si>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</si>
  <si>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</si>
  <si>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</si>
  <si>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</si>
  <si>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</si>
  <si>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</si>
  <si>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</si>
  <si>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</si>
  <si>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</si>
  <si>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</si>
  <si>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</si>
  <si>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</si>
  <si>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</si>
  <si>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</si>
  <si>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</si>
  <si>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</si>
  <si>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</si>
  <si>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</si>
  <si>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</si>
  <si>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</si>
  <si>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</si>
  <si>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</si>
  <si>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</si>
  <si>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</si>
  <si>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</si>
  <si>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</si>
  <si>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</si>
  <si>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</si>
  <si>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</si>
  <si>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</si>
  <si>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</si>
  <si>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</si>
  <si>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</si>
  <si>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</si>
  <si>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</si>
  <si>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</si>
  <si>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</si>
  <si>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</si>
  <si>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</si>
  <si>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</si>
  <si>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</si>
  <si>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</si>
  <si>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</si>
  <si>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</si>
  <si>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</si>
  <si>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</si>
  <si>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</si>
  <si>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</si>
  <si>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</si>
  <si>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</si>
  <si>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</si>
  <si>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</si>
  <si>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</si>
  <si>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</si>
  <si>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</si>
  <si>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</si>
  <si>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</si>
  <si>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</si>
  <si>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</si>
  <si>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</si>
  <si>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</si>
  <si>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</si>
  <si>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</si>
  <si>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</si>
  <si>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</si>
  <si>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</si>
  <si>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</si>
  <si>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</si>
  <si>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</si>
  <si>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</si>
  <si>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</si>
  <si>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</si>
  <si>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</si>
  <si>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</si>
  <si>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</si>
  <si>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</si>
  <si>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</si>
  <si>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</si>
  <si>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</si>
  <si>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</si>
  <si>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</si>
  <si>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</si>
  <si>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</si>
  <si>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</si>
  <si>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</si>
  <si>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</si>
  <si>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</si>
  <si>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</si>
  <si>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</si>
  <si>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</si>
  <si>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</si>
  <si>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</si>
  <si>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</si>
  <si>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</si>
  <si>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</si>
  <si>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</si>
  <si>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</si>
  <si>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</si>
  <si>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</si>
  <si>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</si>
  <si>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</si>
  <si>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</si>
  <si>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</si>
  <si>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</si>
  <si>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</si>
  <si>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</si>
  <si>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</si>
  <si>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</si>
  <si>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</si>
  <si>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</si>
  <si>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</si>
  <si>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</si>
  <si>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</si>
  <si>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</si>
  <si>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</si>
  <si>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</si>
  <si>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</si>
  <si>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</si>
  <si>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</si>
  <si>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</si>
  <si>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</si>
  <si>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</si>
  <si>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</si>
  <si>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</si>
  <si>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</si>
  <si>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</si>
  <si>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</si>
  <si>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</si>
  <si>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</si>
  <si>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</si>
  <si>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</si>
  <si>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</si>
  <si>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</si>
  <si>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</si>
  <si>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</si>
  <si>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</si>
  <si>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</si>
  <si>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</si>
  <si>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</si>
  <si>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</si>
  <si>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</si>
  <si>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</si>
  <si>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</si>
  <si>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</si>
  <si>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</si>
  <si>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</si>
  <si>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</si>
  <si>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</si>
  <si>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</si>
  <si>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</si>
  <si>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</si>
  <si>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</si>
  <si>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</si>
  <si>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</si>
  <si>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</si>
  <si>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</si>
  <si>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</si>
  <si>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</si>
  <si>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</si>
  <si>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</si>
  <si>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</si>
  <si>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</si>
  <si>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</si>
  <si>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</si>
  <si>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</si>
  <si>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</si>
  <si>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</si>
  <si>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</si>
  <si>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</si>
  <si>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</si>
  <si>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</si>
  <si>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</si>
  <si>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</si>
  <si>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</si>
  <si>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</si>
  <si>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</si>
  <si>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</si>
  <si>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</si>
  <si>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</si>
  <si>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</si>
  <si>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</si>
  <si>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</si>
  <si>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</si>
  <si>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</si>
  <si>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</si>
  <si>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</si>
  <si>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</si>
  <si>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</si>
  <si>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</si>
  <si>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</si>
  <si>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</si>
  <si>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</si>
  <si>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</si>
  <si>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</si>
  <si>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</si>
  <si>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</si>
  <si>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</si>
  <si>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</si>
  <si>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</si>
  <si>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</si>
  <si>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</si>
  <si>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</si>
  <si>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</si>
  <si>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</si>
  <si>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</si>
  <si>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</si>
  <si>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</si>
  <si>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</si>
  <si>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</si>
  <si>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</si>
  <si>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</si>
  <si>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</si>
  <si>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</si>
  <si>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</si>
  <si>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</si>
  <si>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</si>
  <si>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</si>
  <si>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</si>
  <si>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</si>
  <si>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</si>
  <si>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</si>
  <si>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</si>
  <si>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</si>
  <si>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</si>
  <si>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</si>
  <si>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</si>
  <si>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</si>
  <si>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</si>
  <si>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</si>
  <si>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</si>
  <si>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</si>
  <si>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</si>
  <si>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</si>
  <si>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</si>
  <si>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</si>
  <si>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</si>
  <si>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</si>
  <si>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</si>
  <si>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</si>
  <si>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</si>
  <si>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</si>
  <si>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</si>
  <si>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</si>
  <si>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</si>
  <si>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</si>
  <si>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</si>
  <si>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</si>
  <si>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</si>
  <si>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</si>
  <si>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</si>
  <si>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</si>
  <si>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</si>
  <si>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</si>
  <si>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</si>
  <si>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</si>
  <si>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</si>
  <si>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</si>
  <si>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</si>
  <si>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</si>
  <si>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</si>
  <si>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</si>
  <si>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</si>
  <si>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</si>
  <si>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</si>
  <si>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</si>
  <si>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</si>
  <si>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</si>
  <si>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</si>
  <si>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</si>
  <si>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</si>
  <si>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</si>
  <si>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</si>
  <si>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</si>
  <si>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</si>
  <si>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</si>
  <si>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</si>
  <si>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</si>
  <si>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</si>
  <si>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</si>
  <si>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</si>
  <si>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</si>
  <si>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</si>
  <si>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</si>
  <si>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</si>
  <si>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</si>
  <si>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</si>
  <si>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</si>
  <si>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</si>
  <si>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</si>
  <si>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</si>
  <si>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</si>
  <si>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</si>
  <si>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</si>
  <si>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</si>
  <si>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</si>
  <si>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</si>
  <si>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</si>
  <si>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</si>
  <si>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</si>
  <si>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</si>
  <si>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</si>
  <si>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</si>
  <si>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</si>
  <si>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</si>
  <si>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</si>
  <si>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</si>
  <si>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</si>
  <si>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</si>
  <si>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</si>
  <si>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</si>
  <si>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</si>
  <si>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</si>
  <si>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</si>
  <si>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</si>
  <si>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</si>
  <si>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</si>
  <si>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</si>
  <si>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</si>
  <si>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</si>
  <si>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</si>
  <si>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</si>
  <si>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</si>
  <si>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</si>
  <si>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</si>
  <si>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</si>
  <si>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</si>
  <si>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</si>
  <si>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</si>
  <si>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</si>
  <si>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</si>
  <si>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</si>
  <si>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</si>
  <si>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</si>
  <si>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</si>
  <si>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</si>
  <si>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</si>
  <si>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</si>
  <si>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</si>
  <si>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</si>
  <si>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</si>
  <si>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</si>
  <si>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</si>
  <si>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</si>
  <si>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</si>
  <si>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</si>
  <si>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</si>
  <si>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</si>
  <si>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</si>
  <si>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</si>
  <si>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</si>
  <si>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</si>
  <si>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</si>
  <si>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</si>
  <si>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</si>
  <si>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</si>
  <si>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</si>
  <si>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</si>
  <si>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</si>
  <si>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</si>
  <si>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</si>
  <si>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</si>
  <si>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</si>
  <si>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</si>
  <si>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</si>
  <si>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</si>
  <si>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</si>
  <si>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</si>
  <si>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</si>
  <si>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</si>
  <si>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</si>
  <si>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</si>
  <si>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</si>
  <si>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</si>
  <si>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</si>
  <si>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</si>
  <si>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</si>
  <si>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</si>
  <si>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</si>
  <si>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</si>
  <si>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</si>
  <si>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</si>
  <si>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</si>
  <si>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</si>
  <si>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</si>
  <si>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</si>
  <si>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</si>
  <si>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</si>
  <si>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</si>
  <si>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</si>
  <si>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</si>
  <si>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</si>
  <si>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</si>
  <si>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</si>
  <si>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</si>
  <si>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</si>
  <si>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</si>
  <si>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</si>
  <si>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</si>
  <si>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</si>
  <si>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</si>
  <si>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</si>
  <si>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</si>
  <si>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</si>
  <si>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</si>
  <si>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</si>
  <si>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</si>
  <si>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</si>
  <si>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</si>
  <si>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</si>
  <si>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</si>
  <si>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</si>
  <si>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</si>
  <si>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</si>
  <si>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</si>
  <si>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</si>
  <si>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</si>
  <si>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</si>
  <si>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</si>
  <si>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</si>
  <si>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</si>
  <si>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</si>
  <si>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</si>
  <si>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</si>
  <si>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</si>
  <si>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</si>
  <si>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</si>
  <si>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</si>
  <si>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</si>
  <si>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</si>
  <si>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</si>
  <si>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</si>
  <si>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</si>
  <si>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</si>
  <si>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</si>
  <si>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</si>
  <si>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</si>
  <si>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</si>
  <si>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</si>
  <si>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</si>
  <si>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</si>
  <si>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</si>
  <si>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</si>
  <si>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</si>
  <si>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</si>
  <si>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</si>
  <si>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</si>
  <si>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</si>
  <si>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</si>
  <si>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</si>
  <si>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</si>
  <si>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</si>
  <si>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</si>
  <si>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</si>
  <si>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</si>
  <si>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</si>
  <si>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</si>
  <si>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</si>
  <si>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</si>
  <si>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</si>
  <si>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</si>
  <si>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</si>
  <si>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</si>
  <si>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</si>
  <si>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</si>
  <si>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</si>
  <si>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</si>
  <si>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</si>
  <si>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</si>
  <si>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</si>
  <si>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</si>
  <si>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</si>
  <si>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</si>
  <si>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</si>
  <si>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</si>
  <si>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</si>
  <si>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</si>
  <si>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</si>
  <si>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</si>
  <si>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</si>
  <si>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</si>
  <si>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</si>
  <si>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</si>
  <si>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</si>
  <si>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</si>
  <si>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</si>
  <si>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</si>
  <si>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</si>
  <si>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</si>
  <si>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</si>
  <si>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</si>
  <si>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</si>
  <si>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</si>
  <si>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</si>
  <si>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</si>
  <si>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</si>
  <si>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</si>
  <si>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</si>
  <si>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</si>
  <si>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</si>
  <si>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</si>
  <si>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</si>
  <si>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</si>
  <si>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</si>
  <si>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</si>
  <si>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</si>
  <si>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</si>
  <si>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</si>
  <si>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</si>
  <si>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</si>
  <si>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</si>
  <si>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</si>
  <si>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</si>
  <si>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</si>
  <si>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</si>
  <si>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</si>
  <si>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</si>
  <si>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</si>
  <si>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</si>
  <si>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</si>
  <si>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</si>
  <si>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</si>
  <si>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</si>
  <si>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</si>
  <si>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</si>
  <si>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</si>
  <si>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</si>
  <si>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</si>
  <si>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</si>
  <si>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</si>
  <si>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</si>
  <si>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</si>
  <si>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</si>
  <si>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</si>
  <si>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</si>
  <si>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</si>
  <si>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</si>
  <si>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</si>
  <si>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</si>
  <si>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</si>
  <si>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</si>
  <si>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</si>
  <si>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</si>
  <si>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</si>
  <si>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</si>
  <si>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</si>
  <si>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</si>
  <si>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</si>
  <si>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</si>
  <si>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</si>
  <si>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</si>
  <si>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</si>
  <si>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</si>
  <si>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</si>
  <si>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</si>
  <si>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</si>
  <si>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</si>
  <si>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</si>
  <si>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</si>
  <si>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</si>
  <si>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</si>
  <si>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</si>
  <si>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</si>
  <si>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</si>
  <si>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</si>
  <si>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</si>
  <si>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</si>
  <si>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</si>
  <si>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</si>
  <si>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</si>
  <si>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</si>
  <si>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</si>
  <si>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</si>
  <si>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</si>
  <si>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</si>
  <si>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</si>
  <si>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</si>
  <si>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</si>
  <si>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</si>
  <si>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</si>
  <si>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</si>
  <si>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</si>
  <si>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</si>
  <si>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</si>
  <si>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</si>
  <si>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</si>
  <si>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</si>
  <si>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</si>
  <si>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</si>
  <si>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</si>
  <si>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</si>
  <si>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</si>
  <si>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</si>
  <si>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</si>
  <si>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</si>
  <si>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</si>
  <si>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</si>
  <si>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</si>
  <si>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</si>
  <si>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</si>
  <si>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</si>
  <si>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</si>
  <si>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</si>
  <si>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</si>
  <si>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</si>
  <si>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</si>
  <si>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</si>
  <si>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</si>
  <si>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</si>
  <si>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</si>
  <si>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</si>
  <si>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</si>
  <si>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</si>
  <si>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</si>
  <si>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</si>
  <si>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</si>
  <si>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</si>
  <si>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</si>
  <si>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</si>
  <si>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</si>
  <si>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</si>
  <si>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</si>
  <si>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</si>
  <si>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</si>
  <si>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</si>
  <si>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</si>
  <si>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</si>
  <si>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</si>
  <si>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</si>
  <si>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</si>
  <si>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</si>
  <si>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</si>
  <si>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</si>
  <si>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</si>
  <si>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</si>
  <si>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</si>
  <si>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</si>
  <si>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</si>
  <si>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</si>
  <si>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</si>
  <si>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</si>
  <si>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</si>
  <si>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</si>
  <si>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</si>
  <si>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</si>
  <si>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</si>
  <si>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</si>
  <si>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</si>
  <si>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</si>
  <si>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</si>
  <si>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</si>
  <si>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</si>
  <si>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</si>
  <si>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</si>
  <si>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</si>
  <si>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</si>
  <si>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</si>
  <si>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</si>
  <si>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</si>
  <si>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</si>
  <si>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</si>
  <si>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</si>
  <si>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</si>
  <si>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</si>
  <si>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</si>
  <si>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</si>
  <si>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</si>
  <si>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</si>
  <si>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</si>
  <si>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</si>
  <si>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</si>
  <si>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</si>
  <si>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</si>
  <si>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</si>
  <si>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</si>
  <si>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</si>
  <si>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</si>
  <si>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</si>
  <si>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</si>
  <si>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</si>
  <si>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</si>
  <si>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</si>
  <si>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</si>
  <si>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</si>
  <si>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</si>
  <si>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</si>
  <si>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</si>
  <si>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</si>
  <si>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</si>
  <si>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</si>
  <si>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</si>
  <si>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</si>
  <si>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</si>
  <si>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</si>
  <si>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</si>
  <si>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</si>
  <si>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</si>
  <si>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</si>
  <si>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</si>
  <si>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</si>
  <si>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</si>
  <si>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</si>
  <si>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</si>
  <si>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</si>
  <si>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</si>
  <si>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</si>
  <si>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</si>
  <si>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</si>
  <si>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</si>
  <si>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</si>
  <si>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</si>
  <si>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</si>
  <si>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</si>
  <si>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</si>
  <si>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</si>
  <si>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</si>
  <si>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</si>
  <si>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</si>
  <si>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</si>
  <si>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</si>
  <si>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</si>
  <si>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</si>
  <si>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</si>
  <si>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</si>
  <si>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</si>
  <si>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</si>
  <si>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</si>
  <si>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</si>
  <si>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</si>
  <si>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</si>
  <si>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</si>
  <si>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</si>
  <si>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</si>
  <si>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</si>
  <si>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</si>
  <si>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</si>
  <si>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</si>
  <si>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</si>
  <si>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</si>
  <si>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</si>
  <si>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</si>
  <si>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</si>
  <si>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</si>
  <si>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</si>
  <si>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</si>
  <si>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</si>
  <si>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</si>
  <si>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</si>
  <si>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</si>
  <si>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</si>
  <si>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</si>
  <si>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</si>
  <si>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</si>
  <si>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</si>
  <si>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</si>
  <si>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</si>
  <si>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</si>
  <si>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</si>
  <si>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</si>
  <si>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</si>
  <si>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</si>
  <si>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</si>
  <si>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</si>
  <si>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</si>
  <si>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</si>
  <si>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</si>
  <si>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</si>
  <si>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</si>
  <si>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</si>
  <si>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</si>
  <si>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</si>
  <si>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</si>
  <si>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</si>
  <si>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</si>
  <si>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</si>
  <si>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</si>
  <si>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</si>
  <si>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</si>
  <si>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</si>
  <si>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</si>
  <si>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</si>
  <si>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</si>
  <si>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</si>
  <si>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</si>
  <si>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</si>
  <si>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</si>
  <si>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</si>
  <si>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</si>
  <si>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</si>
  <si>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</si>
  <si>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</si>
  <si>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</si>
  <si>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</si>
  <si>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</si>
  <si>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</si>
  <si>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</si>
  <si>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</si>
  <si>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</si>
  <si>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</si>
  <si>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</si>
  <si>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</si>
  <si>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</si>
  <si>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</si>
  <si>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</si>
  <si>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</si>
  <si>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</si>
  <si>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</si>
  <si>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</si>
  <si>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</si>
  <si>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</si>
  <si>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</si>
  <si>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</si>
  <si>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</si>
  <si>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</si>
  <si>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</si>
  <si>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</si>
  <si>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</si>
  <si>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</si>
  <si>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</si>
  <si>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</si>
  <si>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</si>
  <si>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</si>
  <si>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</si>
  <si>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</si>
  <si>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</si>
  <si>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</si>
  <si>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</si>
  <si>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</si>
  <si>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</si>
  <si>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</si>
  <si>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</si>
  <si>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</si>
  <si>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</si>
  <si>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</si>
  <si>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</si>
  <si>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</si>
  <si>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</si>
  <si>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</si>
  <si>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</si>
  <si>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</si>
  <si>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</si>
  <si>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</si>
  <si>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</si>
  <si>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</si>
  <si>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</si>
  <si>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</si>
  <si>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</si>
  <si>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</si>
  <si>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</si>
  <si>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</si>
  <si>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</si>
  <si>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</si>
  <si>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</si>
  <si>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</si>
  <si>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</si>
  <si>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</si>
  <si>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</si>
  <si>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</si>
  <si>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</si>
  <si>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</si>
  <si>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</si>
  <si>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</si>
  <si>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</si>
  <si>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</si>
  <si>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</si>
  <si>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</si>
  <si>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</si>
  <si>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</si>
  <si>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</si>
  <si>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</si>
  <si>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</si>
  <si>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</si>
  <si>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</si>
  <si>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</si>
  <si>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</si>
  <si>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</si>
  <si>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</si>
  <si>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</si>
  <si>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</si>
  <si>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</si>
  <si>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</si>
  <si>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</si>
  <si>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</si>
  <si>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</si>
  <si>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</si>
  <si>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</si>
  <si>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</si>
  <si>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</si>
  <si>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</si>
  <si>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</si>
  <si>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</si>
  <si>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</si>
  <si>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</si>
  <si>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</si>
  <si>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</si>
  <si>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</si>
  <si>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</si>
  <si>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</si>
  <si>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</si>
  <si>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</si>
  <si>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</si>
  <si>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</si>
  <si>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</si>
  <si>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</si>
  <si>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</si>
  <si>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</si>
  <si>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</si>
  <si>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</si>
  <si>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</si>
  <si>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</si>
  <si>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</si>
  <si>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</si>
  <si>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</si>
  <si>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</si>
  <si>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</si>
  <si>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</si>
  <si>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</si>
  <si>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</si>
  <si>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</si>
  <si>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</si>
  <si>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</si>
  <si>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</si>
  <si>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</si>
  <si>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</si>
  <si>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</si>
  <si>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</si>
  <si>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</si>
  <si>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</si>
  <si>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</si>
  <si>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</si>
  <si>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</si>
  <si>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</si>
  <si>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</si>
  <si>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</si>
  <si>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</si>
  <si>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</si>
  <si>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</si>
  <si>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</si>
  <si>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</si>
  <si>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</si>
  <si>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</si>
  <si>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</si>
  <si>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</si>
  <si>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</si>
  <si>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</si>
  <si>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</si>
  <si>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</si>
  <si>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</si>
  <si>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</si>
  <si>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</si>
  <si>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</si>
  <si>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</si>
  <si>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</si>
  <si>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</si>
  <si>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</si>
  <si>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</si>
  <si>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</si>
  <si>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</si>
  <si>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</si>
  <si>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</si>
  <si>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</si>
  <si>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</si>
  <si>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</si>
  <si>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</si>
  <si>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</si>
  <si>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</si>
  <si>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</si>
  <si>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</si>
  <si>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</si>
  <si>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</si>
  <si>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</si>
  <si>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</si>
  <si>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</si>
  <si>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</si>
  <si>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</si>
  <si>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</si>
  <si>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</si>
  <si>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</si>
  <si>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</si>
  <si>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</si>
  <si>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</si>
  <si>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</si>
  <si>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</si>
  <si>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</si>
  <si>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</si>
  <si>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</si>
  <si>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</si>
  <si>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</si>
  <si>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</si>
  <si>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</si>
  <si>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</si>
  <si>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</si>
  <si>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</si>
  <si>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</si>
  <si>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</si>
  <si>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</si>
  <si>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</si>
  <si>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</si>
  <si>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</si>
  <si>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</si>
  <si>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</si>
  <si>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</si>
  <si>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</si>
  <si>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</si>
  <si>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</si>
  <si>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</si>
  <si>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</si>
  <si>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</si>
  <si>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</si>
  <si>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</si>
  <si>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</si>
  <si>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</si>
  <si>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</si>
  <si>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</si>
  <si>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</si>
  <si>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</si>
  <si>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</si>
  <si>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</si>
  <si>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</si>
  <si>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</si>
  <si>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</si>
  <si>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</si>
  <si>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</si>
  <si>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</si>
  <si>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</si>
  <si>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</si>
  <si>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</si>
  <si>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</si>
  <si>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</si>
  <si>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</si>
  <si>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</si>
  <si>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</si>
  <si>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</si>
  <si>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</si>
  <si>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</si>
  <si>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</si>
  <si>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</si>
  <si>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</si>
  <si>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</si>
  <si>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</si>
  <si>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</si>
  <si>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</si>
  <si>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</si>
  <si>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</si>
  <si>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</si>
  <si>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</si>
  <si>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</si>
  <si>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</si>
  <si>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</si>
  <si>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</si>
  <si>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</si>
  <si>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</si>
  <si>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</si>
  <si>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</si>
  <si>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</si>
  <si>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</si>
  <si>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</si>
  <si>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</si>
  <si>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</si>
  <si>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</si>
  <si>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</si>
  <si>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</si>
  <si>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</si>
  <si>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</si>
  <si>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</si>
  <si>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</si>
  <si>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</si>
  <si>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</si>
  <si>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</si>
  <si>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</si>
  <si>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</si>
  <si>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</si>
  <si>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</si>
  <si>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</si>
  <si>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</si>
  <si>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</si>
  <si>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</si>
  <si>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</si>
  <si>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</si>
  <si>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</si>
  <si>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</si>
  <si>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</si>
  <si>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</si>
  <si>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</si>
  <si>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</si>
  <si>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</si>
  <si>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</si>
  <si>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</si>
  <si>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</si>
  <si>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</si>
  <si>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</si>
  <si>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</si>
  <si>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</si>
  <si>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</si>
  <si>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</si>
  <si>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</si>
  <si>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</si>
  <si>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</si>
  <si>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</si>
  <si>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</si>
  <si>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</si>
  <si>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</si>
  <si>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</si>
  <si>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</si>
  <si>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</si>
  <si>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</si>
  <si>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</si>
  <si>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</si>
  <si>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</si>
  <si>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</si>
  <si>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</si>
  <si>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</si>
  <si>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</si>
  <si>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</si>
  <si>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</si>
  <si>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</si>
  <si>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</si>
  <si>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</si>
  <si>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</si>
  <si>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</si>
  <si>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</si>
  <si>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</si>
  <si>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</si>
  <si>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</si>
  <si>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</si>
  <si>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</si>
  <si>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</si>
  <si>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</si>
  <si>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</si>
  <si>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</si>
  <si>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</si>
  <si>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</si>
  <si>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</si>
  <si>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</si>
  <si>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</si>
  <si>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</si>
  <si>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</si>
  <si>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</si>
  <si>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</si>
  <si>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</si>
  <si>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</si>
  <si>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</si>
  <si>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</si>
  <si>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</si>
  <si>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</si>
  <si>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</si>
  <si>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</si>
  <si>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</si>
  <si>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</si>
  <si>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</si>
  <si>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</si>
  <si>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</si>
  <si>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</si>
  <si>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</si>
  <si>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</si>
  <si>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</si>
  <si>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</si>
  <si>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</si>
  <si>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</si>
  <si>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</si>
  <si>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</si>
  <si>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</si>
  <si>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</si>
  <si>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</si>
  <si>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</si>
  <si>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</si>
  <si>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</si>
  <si>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</si>
  <si>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</si>
  <si>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</si>
  <si>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</si>
  <si>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</si>
  <si>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</si>
  <si>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</si>
  <si>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</si>
  <si>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</si>
  <si>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</si>
  <si>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</si>
  <si>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</si>
  <si>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</si>
  <si>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</si>
  <si>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</si>
  <si>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</si>
  <si>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</si>
  <si>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</si>
  <si>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</si>
  <si>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</si>
  <si>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</si>
  <si>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</si>
  <si>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</si>
  <si>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</si>
  <si>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</si>
  <si>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</si>
  <si>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</si>
  <si>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</si>
  <si>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</si>
  <si>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</si>
  <si>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</si>
  <si>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</si>
  <si>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</si>
  <si>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</si>
  <si>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</si>
  <si>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</si>
  <si>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</si>
  <si>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</si>
  <si>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</si>
  <si>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</si>
  <si>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</si>
  <si>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</si>
  <si>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</si>
  <si>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</si>
  <si>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</si>
  <si>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</si>
  <si>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</si>
  <si>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</si>
  <si>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</si>
  <si>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</si>
  <si>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</si>
  <si>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</si>
  <si>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</si>
  <si>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</si>
  <si>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</si>
  <si>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</si>
  <si>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</si>
  <si>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</si>
  <si>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</si>
  <si>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</si>
  <si>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</si>
  <si>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</si>
  <si>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</si>
  <si>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</si>
  <si>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</si>
  <si>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</si>
  <si>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</si>
  <si>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</si>
  <si>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</si>
  <si>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</si>
  <si>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</si>
  <si>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</si>
  <si>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</si>
  <si>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</si>
  <si>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</si>
  <si>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</si>
  <si>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</si>
  <si>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</si>
  <si>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</si>
  <si>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</si>
  <si>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</si>
  <si>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</si>
  <si>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</si>
  <si>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</si>
  <si>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</si>
  <si>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</si>
  <si>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</si>
  <si>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</si>
  <si>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</si>
  <si>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</si>
  <si>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</si>
  <si>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</si>
  <si>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</si>
  <si>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</si>
  <si>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</si>
  <si>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</si>
  <si>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</si>
  <si>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</si>
  <si>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</si>
  <si>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</si>
  <si>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</si>
  <si>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</si>
  <si>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</si>
  <si>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</si>
  <si>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</si>
  <si>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</si>
  <si>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</si>
  <si>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</si>
  <si>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</si>
  <si>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</si>
  <si>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</si>
  <si>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</si>
  <si>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</si>
  <si>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</si>
  <si>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</si>
  <si>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</si>
  <si>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</si>
  <si>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</si>
  <si>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</si>
  <si>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</si>
  <si>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</si>
  <si>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</si>
  <si>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</si>
  <si>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</si>
  <si>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</si>
  <si>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</si>
  <si>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</si>
  <si>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</si>
  <si>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</si>
  <si>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</si>
  <si>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</si>
  <si>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</si>
  <si>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</si>
  <si>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</si>
  <si>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</si>
  <si>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</si>
  <si>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</si>
  <si>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</si>
  <si>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</si>
  <si>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</si>
  <si>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</si>
  <si>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</si>
  <si>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</si>
  <si>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</si>
  <si>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</si>
  <si>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</si>
  <si>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</si>
  <si>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</si>
  <si>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</si>
  <si>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</si>
  <si>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</si>
  <si>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</si>
  <si>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</si>
  <si>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</si>
  <si>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</si>
  <si>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</si>
  <si>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</si>
  <si>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</si>
  <si>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</si>
  <si>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</si>
  <si>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</si>
  <si>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</si>
  <si>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</si>
  <si>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</si>
  <si>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</si>
  <si>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</si>
  <si>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</si>
  <si>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</si>
  <si>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</si>
  <si>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</si>
  <si>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</si>
  <si>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</si>
  <si>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</si>
  <si>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</si>
  <si>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</si>
  <si>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</si>
  <si>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</si>
  <si>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</si>
  <si>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</si>
  <si>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</si>
  <si>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</si>
  <si>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</si>
  <si>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</si>
  <si>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</si>
  <si>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</si>
  <si>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</si>
  <si>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</si>
  <si>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</si>
  <si>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</si>
  <si>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</si>
  <si>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</si>
  <si>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</si>
  <si>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</si>
  <si>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</si>
  <si>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</si>
  <si>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</si>
  <si>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</si>
  <si>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</si>
  <si>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</si>
  <si>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</si>
  <si>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</si>
  <si>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</si>
  <si>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</si>
  <si>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</si>
  <si>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</si>
  <si>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</si>
  <si>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</si>
  <si>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</si>
  <si>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</si>
  <si>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</si>
  <si>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</si>
  <si>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</si>
  <si>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</si>
  <si>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</si>
  <si>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</si>
  <si>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</si>
  <si>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</si>
  <si>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</si>
  <si>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</si>
  <si>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</si>
  <si>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</si>
  <si>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</si>
  <si>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</si>
  <si>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</si>
  <si>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</si>
  <si>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</si>
  <si>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</si>
  <si>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</si>
  <si>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</si>
  <si>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</si>
  <si>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</si>
  <si>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</si>
  <si>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</si>
  <si>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</si>
  <si>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</si>
  <si>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</si>
  <si>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</si>
  <si>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</si>
  <si>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</si>
  <si>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</si>
  <si>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</si>
  <si>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</si>
  <si>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</si>
  <si>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</si>
  <si>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</si>
  <si>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</si>
  <si>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</si>
  <si>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</si>
  <si>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</si>
  <si>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</si>
  <si>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</si>
  <si>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</si>
  <si>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</si>
  <si>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</si>
  <si>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</si>
  <si>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</si>
  <si>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</si>
  <si>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</si>
  <si>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</si>
  <si>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</si>
  <si>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</si>
  <si>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</si>
  <si>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</si>
  <si>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</si>
  <si>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</si>
  <si>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</si>
  <si>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</si>
  <si>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</si>
  <si>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</si>
  <si>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</si>
  <si>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</si>
  <si>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</si>
  <si>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</si>
  <si>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</si>
  <si>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</si>
  <si>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</si>
  <si>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</si>
  <si>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</si>
  <si>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</si>
  <si>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</si>
  <si>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</si>
  <si>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</si>
  <si>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</si>
  <si>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</si>
  <si>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</si>
  <si>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</si>
  <si>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</si>
  <si>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</si>
  <si>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</si>
  <si>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</si>
  <si>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</si>
  <si>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</si>
  <si>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</si>
  <si>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</si>
  <si>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</si>
  <si>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</si>
  <si>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</si>
  <si>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</si>
  <si>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</si>
  <si>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</si>
  <si>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</si>
  <si>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</si>
  <si>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</si>
  <si>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</si>
  <si>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</si>
  <si>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</si>
  <si>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</si>
  <si>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</si>
  <si>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</si>
  <si>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</si>
  <si>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</si>
  <si>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</si>
  <si>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</si>
  <si>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</si>
  <si>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</si>
  <si>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</si>
  <si>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</si>
  <si>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</si>
  <si>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</si>
  <si>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</si>
  <si>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</si>
  <si>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</si>
  <si>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</si>
  <si>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</si>
  <si>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</si>
  <si>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</si>
  <si>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</si>
  <si>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</si>
  <si>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</si>
  <si>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</si>
  <si>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</si>
  <si>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</si>
  <si>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</si>
  <si>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</si>
  <si>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</si>
  <si>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</si>
  <si>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</si>
  <si>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</si>
  <si>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</si>
  <si>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</si>
  <si>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</si>
  <si>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</si>
  <si>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</si>
  <si>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</si>
  <si>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</si>
  <si>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</si>
  <si>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</si>
  <si>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</si>
  <si>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</si>
  <si>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</si>
  <si>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</si>
  <si>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</si>
  <si>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</si>
  <si>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</si>
  <si>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</si>
  <si>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</si>
  <si>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</si>
  <si>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</si>
  <si>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</si>
  <si>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</si>
  <si>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</si>
  <si>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</si>
  <si>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</si>
  <si>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</si>
  <si>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</si>
  <si>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</si>
  <si>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</si>
  <si>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</si>
  <si>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</si>
  <si>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</si>
  <si>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</si>
  <si>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</si>
  <si>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</si>
  <si>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</si>
  <si>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</si>
  <si>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</si>
  <si>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</si>
  <si>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</si>
  <si>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</si>
  <si>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</si>
  <si>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</si>
  <si>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</si>
  <si>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</si>
  <si>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</si>
  <si>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</si>
  <si>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</si>
  <si>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</si>
  <si>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</si>
  <si>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</si>
  <si>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</si>
  <si>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</si>
  <si>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</si>
  <si>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</si>
  <si>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</si>
  <si>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</si>
  <si>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</si>
  <si>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</si>
  <si>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</si>
  <si>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</si>
  <si>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</si>
  <si>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</si>
  <si>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</si>
  <si>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</si>
  <si>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</si>
  <si>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</si>
  <si>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</si>
  <si>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</si>
  <si>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</si>
  <si>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</si>
  <si>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</si>
  <si>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</si>
  <si>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</si>
  <si>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</si>
  <si>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</si>
  <si>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</si>
  <si>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</si>
  <si>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</si>
  <si>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</si>
  <si>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</si>
  <si>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</si>
  <si>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</si>
  <si>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</si>
  <si>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</si>
  <si>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</si>
  <si>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</si>
  <si>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</si>
  <si>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</si>
  <si>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</si>
  <si>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</si>
  <si>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</si>
  <si>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</si>
  <si>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</si>
  <si>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</si>
  <si>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</si>
  <si>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</si>
  <si>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</si>
  <si>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</si>
  <si>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</si>
  <si>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</si>
  <si>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</si>
  <si>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</si>
  <si>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</si>
  <si>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</si>
  <si>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</si>
  <si>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</si>
  <si>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</si>
  <si>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</si>
  <si>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</si>
  <si>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</si>
  <si>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</si>
  <si>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</si>
  <si>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</si>
  <si>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</si>
  <si>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</si>
  <si>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</si>
  <si>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</si>
  <si>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</si>
  <si>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</si>
  <si>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</si>
  <si>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</si>
  <si>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</si>
  <si>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</si>
  <si>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</si>
  <si>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</si>
  <si>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</si>
  <si>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</si>
  <si>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</si>
  <si>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</si>
  <si>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</si>
  <si>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</si>
  <si>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</si>
  <si>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</si>
  <si>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</si>
  <si>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</si>
  <si>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</si>
  <si>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</si>
  <si>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</si>
  <si>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</si>
  <si>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</si>
  <si>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</si>
  <si>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</si>
  <si>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</si>
  <si>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</si>
  <si>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</si>
  <si>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</si>
  <si>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</si>
  <si>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</si>
  <si>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</si>
  <si>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</si>
  <si>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</si>
  <si>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</si>
  <si>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</si>
  <si>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</si>
  <si>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</si>
  <si>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</si>
  <si>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</si>
  <si>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</si>
  <si>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</si>
  <si>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</si>
  <si>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</si>
  <si>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</si>
  <si>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</si>
  <si>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</si>
  <si>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</si>
  <si>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</si>
  <si>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</si>
  <si>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</si>
  <si>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</si>
  <si>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</si>
  <si>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</si>
  <si>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</si>
  <si>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</si>
  <si>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</si>
  <si>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</si>
  <si>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</si>
  <si>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</si>
  <si>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</si>
  <si>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</si>
  <si>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</si>
  <si>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</si>
  <si>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</si>
  <si>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</si>
  <si>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</si>
  <si>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</si>
  <si>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</si>
  <si>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</si>
  <si>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</si>
  <si>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</si>
  <si>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</si>
  <si>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</si>
  <si>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</si>
  <si>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</si>
  <si>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</si>
  <si>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</si>
  <si>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</si>
  <si>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</si>
  <si>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</si>
  <si>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</si>
  <si>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</si>
  <si>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</si>
  <si>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</si>
  <si>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</si>
  <si>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</si>
  <si>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</si>
  <si>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</si>
  <si>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</si>
  <si>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</si>
  <si>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</si>
  <si>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</si>
  <si>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</si>
  <si>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</si>
  <si>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</si>
  <si>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</si>
  <si>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</si>
  <si>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</si>
  <si>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</si>
  <si>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</si>
  <si>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</si>
  <si>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</si>
  <si>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</si>
  <si>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</si>
  <si>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</si>
  <si>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</si>
  <si>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</si>
  <si>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</si>
  <si>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</si>
  <si>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</si>
  <si>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</si>
  <si>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</si>
  <si>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</si>
  <si>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</si>
  <si>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</si>
  <si>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</si>
  <si>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</si>
  <si>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</si>
  <si>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</si>
  <si>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</si>
  <si>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</si>
  <si>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</si>
  <si>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</si>
  <si>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</si>
  <si>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</si>
  <si>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</si>
  <si>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</si>
  <si>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</si>
  <si>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</si>
  <si>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</si>
  <si>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</si>
  <si>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</si>
  <si>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</si>
  <si>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</si>
  <si>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</si>
  <si>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</si>
  <si>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</si>
  <si>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</si>
  <si>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</si>
  <si>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</si>
  <si>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</si>
  <si>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</si>
  <si>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</si>
  <si>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</si>
  <si>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</si>
  <si>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</si>
  <si>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</si>
  <si>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</si>
  <si>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</si>
  <si>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</si>
  <si>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</si>
  <si>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</si>
  <si>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</si>
  <si>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</si>
  <si>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</si>
  <si>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</si>
  <si>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</si>
  <si>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</si>
  <si>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</si>
  <si>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</si>
  <si>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</si>
  <si>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</si>
  <si>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</si>
  <si>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</si>
  <si>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</si>
  <si>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</si>
  <si>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</si>
  <si>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</si>
  <si>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</si>
  <si>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</si>
  <si>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</si>
  <si>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</si>
  <si>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</si>
  <si>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</si>
  <si>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</si>
  <si>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</si>
  <si>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</si>
  <si>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</si>
  <si>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</si>
  <si>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</si>
  <si>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</si>
  <si>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</si>
  <si>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</si>
  <si>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</si>
  <si>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</si>
  <si>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</si>
  <si>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</si>
  <si>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</si>
  <si>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</si>
  <si>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</si>
  <si>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</si>
  <si>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</si>
  <si>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</si>
  <si>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</si>
  <si>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</si>
  <si>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</si>
  <si>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</si>
  <si>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</si>
  <si>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</si>
  <si>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</si>
  <si>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</si>
  <si>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</si>
  <si>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</si>
  <si>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</si>
  <si>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</si>
  <si>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</si>
  <si>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</si>
  <si>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</si>
  <si>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</si>
  <si>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</si>
  <si>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</si>
  <si>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</si>
  <si>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</si>
  <si>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</si>
  <si>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</si>
  <si>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</si>
  <si>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</si>
  <si>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</si>
  <si>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</si>
  <si>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</si>
  <si>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</si>
  <si>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</si>
  <si>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</si>
  <si>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</si>
  <si>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</si>
  <si>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</si>
  <si>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</si>
  <si>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</si>
  <si>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</si>
  <si>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</si>
  <si>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</si>
  <si>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</si>
  <si>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</si>
  <si>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</si>
  <si>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</si>
  <si>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</si>
  <si>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</si>
  <si>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</si>
  <si>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</si>
  <si>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</si>
  <si>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</si>
  <si>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</si>
  <si>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</si>
  <si>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</si>
  <si>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</si>
  <si>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</si>
  <si>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</si>
  <si>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</si>
  <si>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</si>
  <si>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</si>
  <si>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</si>
  <si>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</si>
  <si>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</si>
  <si>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</si>
  <si>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</si>
  <si>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</si>
  <si>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</si>
  <si>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</si>
  <si>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</si>
  <si>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</si>
  <si>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</si>
  <si>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</si>
  <si>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</si>
  <si>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</si>
  <si>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</si>
  <si>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</si>
  <si>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</si>
  <si>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</si>
  <si>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</si>
  <si>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</si>
  <si>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</si>
  <si>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</si>
  <si>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</si>
  <si>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</si>
  <si>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</si>
  <si>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</si>
  <si>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</si>
  <si>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</si>
  <si>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</si>
  <si>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</si>
  <si>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</si>
  <si>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</si>
  <si>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</si>
  <si>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</si>
  <si>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</si>
  <si>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</si>
  <si>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</si>
  <si>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</si>
  <si>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</si>
  <si>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</si>
  <si>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</si>
  <si>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</si>
  <si>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</si>
  <si>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</si>
  <si>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</si>
  <si>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</si>
  <si>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</si>
  <si>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</si>
  <si>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</si>
  <si>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</si>
  <si>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</si>
  <si>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</si>
  <si>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</si>
  <si>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</si>
  <si>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</si>
  <si>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</si>
  <si>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</si>
  <si>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</si>
  <si>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</si>
  <si>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</si>
  <si>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</si>
  <si>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</si>
  <si>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</si>
  <si>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</si>
  <si>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</si>
  <si>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</si>
  <si>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</si>
  <si>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</si>
  <si>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</si>
  <si>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</si>
  <si>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</si>
  <si>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</si>
  <si>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</si>
  <si>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</si>
  <si>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</si>
  <si>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</si>
  <si>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</si>
  <si>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</si>
  <si>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</si>
  <si>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</si>
  <si>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</si>
  <si>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</si>
  <si>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</si>
  <si>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</si>
  <si>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</si>
  <si>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</si>
  <si>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</si>
  <si>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</si>
  <si>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</si>
  <si>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</si>
  <si>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</si>
  <si>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</si>
  <si>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</si>
  <si>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</si>
  <si>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</si>
  <si>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</si>
  <si>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</si>
  <si>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</si>
  <si>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</si>
  <si>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</si>
  <si>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</si>
  <si>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</si>
  <si>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</si>
  <si>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</si>
  <si>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</si>
  <si>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</si>
  <si>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</si>
  <si>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</si>
  <si>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</si>
  <si>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</si>
  <si>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</si>
  <si>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</si>
  <si>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</si>
  <si>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</si>
  <si>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</si>
  <si>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</si>
  <si>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</si>
  <si>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</si>
  <si>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</si>
  <si>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</si>
  <si>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</si>
  <si>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</si>
  <si>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</si>
  <si>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</si>
  <si>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</si>
  <si>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</si>
  <si>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</si>
  <si>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</si>
  <si>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</si>
  <si>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</si>
  <si>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</si>
  <si>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</si>
  <si>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</si>
  <si>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</si>
  <si>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</si>
  <si>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</si>
  <si>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</si>
  <si>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</si>
  <si>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</si>
  <si>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</si>
  <si>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</si>
  <si>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</si>
  <si>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</si>
  <si>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</si>
  <si>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</si>
  <si>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</si>
  <si>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</si>
  <si>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</si>
  <si>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</si>
  <si>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</si>
  <si>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</si>
  <si>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</si>
  <si>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</si>
  <si>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</si>
  <si>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</si>
  <si>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</si>
  <si>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</si>
  <si>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</si>
  <si>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</si>
  <si>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</si>
  <si>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</si>
  <si>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</si>
  <si>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</si>
  <si>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</si>
  <si>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</si>
  <si>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</si>
  <si>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</si>
  <si>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</si>
  <si>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</si>
  <si>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</si>
  <si>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</si>
  <si>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</si>
  <si>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</si>
  <si>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</si>
  <si>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</si>
  <si>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</si>
  <si>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</si>
  <si>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</si>
  <si>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</si>
  <si>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</si>
  <si>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</si>
  <si>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</si>
  <si>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</si>
  <si>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</si>
  <si>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</si>
  <si>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</si>
  <si>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</si>
  <si>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</si>
  <si>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</si>
  <si>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</si>
  <si>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</si>
  <si>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</si>
  <si>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</si>
  <si>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</si>
  <si>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</si>
  <si>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</si>
  <si>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</si>
  <si>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</si>
  <si>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</si>
  <si>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</si>
  <si>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</si>
  <si>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</si>
  <si>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</si>
  <si>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</si>
  <si>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</si>
  <si>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</si>
  <si>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</si>
  <si>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</si>
  <si>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</si>
  <si>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</si>
  <si>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</si>
  <si>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</si>
  <si>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</si>
  <si>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</si>
  <si>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</si>
  <si>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</si>
  <si>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</si>
  <si>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</si>
  <si>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</si>
  <si>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</si>
  <si>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</si>
  <si>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</si>
  <si>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</si>
  <si>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</si>
  <si>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</si>
  <si>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</si>
  <si>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</si>
  <si>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</si>
  <si>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</si>
  <si>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</si>
  <si>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</si>
  <si>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</si>
  <si>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</si>
  <si>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</si>
  <si>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</si>
  <si>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</si>
  <si>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</si>
  <si>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</si>
  <si>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</si>
  <si>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</si>
  <si>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</si>
  <si>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</si>
  <si>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</si>
  <si>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</si>
  <si>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</si>
  <si>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</si>
  <si>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</si>
  <si>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</si>
  <si>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</si>
  <si>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</si>
  <si>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</si>
  <si>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</si>
  <si>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</si>
  <si>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</si>
  <si>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</si>
  <si>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</si>
  <si>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</si>
  <si>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</si>
  <si>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</si>
  <si>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</si>
  <si>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</si>
  <si>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</si>
  <si>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</si>
  <si>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</si>
  <si>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</si>
  <si>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</si>
  <si>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</si>
  <si>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</si>
  <si>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</si>
  <si>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</si>
  <si>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</si>
  <si>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</si>
  <si>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</si>
  <si>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</si>
  <si>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</si>
  <si>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</si>
  <si>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</si>
  <si>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</si>
  <si>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</si>
  <si>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</si>
  <si>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</si>
  <si>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</si>
  <si>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</si>
  <si>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</si>
  <si>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</si>
  <si>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</si>
  <si>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</si>
  <si>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</si>
  <si>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</si>
  <si>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</si>
  <si>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</si>
  <si>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</si>
  <si>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</si>
  <si>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</si>
  <si>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</si>
  <si>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</si>
  <si>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</si>
  <si>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</si>
  <si>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</si>
  <si>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</si>
  <si>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</si>
  <si>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</si>
  <si>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</si>
  <si>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</si>
  <si>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</si>
  <si>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</si>
  <si>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</si>
  <si>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</si>
  <si>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</si>
  <si>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</si>
  <si>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</si>
  <si>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</si>
  <si>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</si>
  <si>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</si>
  <si>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</si>
  <si>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</si>
  <si>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</si>
  <si>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</si>
  <si>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</si>
  <si>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</si>
  <si>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</si>
  <si>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</si>
  <si>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</si>
  <si>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</si>
  <si>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</si>
  <si>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</si>
  <si>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</si>
  <si>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</si>
  <si>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</si>
  <si>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</si>
  <si>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</si>
  <si>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</si>
  <si>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</si>
  <si>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</si>
  <si>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</si>
  <si>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</si>
  <si>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</si>
  <si>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</si>
  <si>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</si>
  <si>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</si>
  <si>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</si>
  <si>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</si>
  <si>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</si>
  <si>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</si>
  <si>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</si>
  <si>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</si>
  <si>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</si>
  <si>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</si>
  <si>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</si>
  <si>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</si>
  <si>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</si>
  <si>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</si>
  <si>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</si>
  <si>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</si>
  <si>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</si>
  <si>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</si>
  <si>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</si>
  <si>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</si>
  <si>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</si>
  <si>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</si>
  <si>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</si>
  <si>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</si>
  <si>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</si>
  <si>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</si>
  <si>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</si>
  <si>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</si>
  <si>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</si>
  <si>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</si>
  <si>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</si>
  <si>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</si>
  <si>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</si>
  <si>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</si>
  <si>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</si>
  <si>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</si>
  <si>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</si>
  <si>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</si>
  <si>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</si>
  <si>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</si>
  <si>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</si>
  <si>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</si>
  <si>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</si>
  <si>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</si>
  <si>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</si>
  <si>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</si>
  <si>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</si>
  <si>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</si>
  <si>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</si>
  <si>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</si>
  <si>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</si>
  <si>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</si>
  <si>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</si>
  <si>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</si>
  <si>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</si>
  <si>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</si>
  <si>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</si>
  <si>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</si>
  <si>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</si>
  <si>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</si>
  <si>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</si>
  <si>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</si>
  <si>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</si>
  <si>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</si>
  <si>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</si>
  <si>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</si>
  <si>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</si>
  <si>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</si>
  <si>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</si>
  <si>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</si>
  <si>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</si>
  <si>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</si>
  <si>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</si>
  <si>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</si>
  <si>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</si>
  <si>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</si>
  <si>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</si>
  <si>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</si>
  <si>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</si>
  <si>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</si>
  <si>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</si>
  <si>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</si>
  <si>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</si>
  <si>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</si>
  <si>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</si>
  <si>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</si>
  <si>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</si>
  <si>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</si>
  <si>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</si>
  <si>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</si>
  <si>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</si>
  <si>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</si>
  <si>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</si>
  <si>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</si>
  <si>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</si>
  <si>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</si>
  <si>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</si>
  <si>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</si>
  <si>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</si>
  <si>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</si>
  <si>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</si>
  <si>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</si>
  <si>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</si>
  <si>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</si>
  <si>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</si>
  <si>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</si>
  <si>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</si>
  <si>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</si>
  <si>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</si>
  <si>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</si>
  <si>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</si>
  <si>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</si>
  <si>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</si>
  <si>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</si>
  <si>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</si>
  <si>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</si>
  <si>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</si>
  <si>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</si>
  <si>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</si>
  <si>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</si>
  <si>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</si>
  <si>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</si>
  <si>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</si>
  <si>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</si>
  <si>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</si>
  <si>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</si>
  <si>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</si>
  <si>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</si>
  <si>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</si>
  <si>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</si>
  <si>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</si>
  <si>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</si>
  <si>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</si>
  <si>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</si>
  <si>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</si>
  <si>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</si>
  <si>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</si>
  <si>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</si>
  <si>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</si>
  <si>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</si>
  <si>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</si>
  <si>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</si>
  <si>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</si>
  <si>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</si>
  <si>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</si>
  <si>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</si>
  <si>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</si>
  <si>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</si>
  <si>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</si>
  <si>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</si>
  <si>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</si>
  <si>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</si>
  <si>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</si>
  <si>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</si>
  <si>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</si>
  <si>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</si>
  <si>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</si>
  <si>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</si>
  <si>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</si>
  <si>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</si>
  <si>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</si>
  <si>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</si>
  <si>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</si>
  <si>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</si>
  <si>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</si>
  <si>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</si>
  <si>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</si>
  <si>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</si>
  <si>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</si>
  <si>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</si>
  <si>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</si>
  <si>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</si>
  <si>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</si>
  <si>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</si>
  <si>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</si>
  <si>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</si>
  <si>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</si>
  <si>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</si>
  <si>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</si>
  <si>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</si>
  <si>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</si>
  <si>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</si>
  <si>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</si>
  <si>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</si>
  <si>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</si>
  <si>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</si>
  <si>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</si>
  <si>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</si>
  <si>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</si>
  <si>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</si>
  <si>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</si>
  <si>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</si>
  <si>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</si>
  <si>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</si>
  <si>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</si>
  <si>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</si>
  <si>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</si>
  <si>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</si>
  <si>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</si>
  <si>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</si>
  <si>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</si>
  <si>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</si>
  <si>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</si>
  <si>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</si>
  <si>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</si>
  <si>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</si>
  <si>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</si>
  <si>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</si>
  <si>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</si>
  <si>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</si>
  <si>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</si>
  <si>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</si>
  <si>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</si>
  <si>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</si>
  <si>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</si>
  <si>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</si>
  <si>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</si>
  <si>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</si>
  <si>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</si>
  <si>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</si>
  <si>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</si>
  <si>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</si>
  <si>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</si>
  <si>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</si>
  <si>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</si>
  <si>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</si>
  <si>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</si>
  <si>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</si>
  <si>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</si>
  <si>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</si>
  <si>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</si>
  <si>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</si>
  <si>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</si>
  <si>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</si>
  <si>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</si>
  <si>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</si>
  <si>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</si>
  <si>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</si>
  <si>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</si>
  <si>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</si>
  <si>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</si>
  <si>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</si>
  <si>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</si>
  <si>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</si>
  <si>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</si>
  <si>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</si>
  <si>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</si>
  <si>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</si>
  <si>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</si>
  <si>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</si>
  <si>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</si>
  <si>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</si>
  <si>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</si>
  <si>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</si>
  <si>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</si>
  <si>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</si>
  <si>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</si>
  <si>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</si>
  <si>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</si>
  <si>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</si>
  <si>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</si>
  <si>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</si>
  <si>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</si>
  <si>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</si>
  <si>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</si>
  <si>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</si>
  <si>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</si>
  <si>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</si>
  <si>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</si>
  <si>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</si>
  <si>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</si>
  <si>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</si>
  <si>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</si>
  <si>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</si>
  <si>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</si>
  <si>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</si>
  <si>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</si>
  <si>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</si>
  <si>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</si>
  <si>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</si>
  <si>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</si>
  <si>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</si>
  <si>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</si>
  <si>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</si>
  <si>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</si>
  <si>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</si>
  <si>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</si>
  <si>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</si>
  <si>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</si>
  <si>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</si>
  <si>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</si>
  <si>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</si>
  <si>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</si>
  <si>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</si>
  <si>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</si>
  <si>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</si>
  <si>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</si>
  <si>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</si>
  <si>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</si>
  <si>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</si>
  <si>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</si>
  <si>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</si>
  <si>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</si>
  <si>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</si>
  <si>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</si>
  <si>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</si>
  <si>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</si>
  <si>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</si>
  <si>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</si>
  <si>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</si>
  <si>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</si>
  <si>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</si>
  <si>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</si>
  <si>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</si>
  <si>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</si>
  <si>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</si>
  <si>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</si>
  <si>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</si>
  <si>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</si>
  <si>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</si>
  <si>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</si>
  <si>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</si>
  <si>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</si>
  <si>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</si>
  <si>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</si>
  <si>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</si>
  <si>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</si>
  <si>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</si>
  <si>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</si>
  <si>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</si>
  <si>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</si>
  <si>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</si>
  <si>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</si>
  <si>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</si>
  <si>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</si>
  <si>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</si>
  <si>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</si>
  <si>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</si>
  <si>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</si>
  <si>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</si>
  <si>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</si>
  <si>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</si>
  <si>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</si>
  <si>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</si>
  <si>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</si>
  <si>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</si>
  <si>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</si>
  <si>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</si>
  <si>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</si>
  <si>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</si>
  <si>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</si>
  <si>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</si>
  <si>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</si>
  <si>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</si>
  <si>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</si>
  <si>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</si>
  <si>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</si>
  <si>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</si>
  <si>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</si>
  <si>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</si>
  <si>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</si>
  <si>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</si>
  <si>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</si>
  <si>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</si>
  <si>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</si>
  <si>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</si>
  <si>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</si>
  <si>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</si>
  <si>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</si>
  <si>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</si>
  <si>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</si>
  <si>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</si>
  <si>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</si>
  <si>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</si>
  <si>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</si>
  <si>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</si>
  <si>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</si>
  <si>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</si>
  <si>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</si>
  <si>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</si>
  <si>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</si>
  <si>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</si>
  <si>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</si>
  <si>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</si>
  <si>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</si>
  <si>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</si>
  <si>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</si>
  <si>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</si>
  <si>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</si>
  <si>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</si>
  <si>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</si>
  <si>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</si>
  <si>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</si>
  <si>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</si>
  <si>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</si>
  <si>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</si>
  <si>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</si>
  <si>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</si>
  <si>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</si>
  <si>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</si>
  <si>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</si>
  <si>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</si>
  <si>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</si>
  <si>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</si>
  <si>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</si>
  <si>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</si>
  <si>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</si>
  <si>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</si>
  <si>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</si>
  <si>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</si>
  <si>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</si>
  <si>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</si>
  <si>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</si>
  <si>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</si>
  <si>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</si>
  <si>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</si>
  <si>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</si>
  <si>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</si>
  <si>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</si>
  <si>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</si>
  <si>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</si>
  <si>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</si>
  <si>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</si>
  <si>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</si>
  <si>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</si>
  <si>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</si>
  <si>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</si>
  <si>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</si>
  <si>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</si>
  <si>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</si>
  <si>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</si>
  <si>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</si>
  <si>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</si>
  <si>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</si>
  <si>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</si>
  <si>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</si>
  <si>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</si>
  <si>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</si>
  <si>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</si>
  <si>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</si>
  <si>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</si>
  <si>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</si>
  <si>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</si>
  <si>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</si>
  <si>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</si>
  <si>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</si>
  <si>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</si>
  <si>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</si>
  <si>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</si>
  <si>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</si>
  <si>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</si>
  <si>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</si>
  <si>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</si>
  <si>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</si>
  <si>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</si>
  <si>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</si>
  <si>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</si>
  <si>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</si>
  <si>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</si>
  <si>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</si>
  <si>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</si>
  <si>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</si>
  <si>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</si>
  <si>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</si>
  <si>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</si>
  <si>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</si>
  <si>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</si>
  <si>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</si>
  <si>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</si>
  <si>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</si>
  <si>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</si>
  <si>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</si>
  <si>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</si>
  <si>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</si>
  <si>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</si>
  <si>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</si>
  <si>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</si>
  <si>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</si>
  <si>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</si>
  <si>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</si>
  <si>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</si>
  <si>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</si>
  <si>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</si>
  <si>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</si>
  <si>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</si>
  <si>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</si>
  <si>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</si>
  <si>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</si>
  <si>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</si>
  <si>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</si>
  <si>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</si>
  <si>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</si>
  <si>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</si>
  <si>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</si>
  <si>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</si>
  <si>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</si>
  <si>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</si>
  <si>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</si>
  <si>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</si>
  <si>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</si>
  <si>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</si>
  <si>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</si>
  <si>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</si>
  <si>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</si>
  <si>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</si>
  <si>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</si>
  <si>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</si>
  <si>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</si>
  <si>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</si>
  <si>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</si>
  <si>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</si>
  <si>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</si>
  <si>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</si>
  <si>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</si>
  <si>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</si>
  <si>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</si>
  <si>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</si>
  <si>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</si>
  <si>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</si>
  <si>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</si>
  <si>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</si>
  <si>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</si>
  <si>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</si>
  <si>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</si>
  <si>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</si>
  <si>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</si>
  <si>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</si>
  <si>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</si>
  <si>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</si>
  <si>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</si>
  <si>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</si>
  <si>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</si>
  <si>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</si>
  <si>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</si>
  <si>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</si>
  <si>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</si>
  <si>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</si>
  <si>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</si>
  <si>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</si>
  <si>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</si>
  <si>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</si>
  <si>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</si>
  <si>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</si>
  <si>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</si>
  <si>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</si>
  <si>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</si>
  <si>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</si>
  <si>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</si>
  <si>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</si>
  <si>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</si>
  <si>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</si>
  <si>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</si>
  <si>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</si>
  <si>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</si>
  <si>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</si>
  <si>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</si>
  <si>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</si>
  <si>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</si>
  <si>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</si>
  <si>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</si>
  <si>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</si>
  <si>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</si>
  <si>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</si>
  <si>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</si>
  <si>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</si>
  <si>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</si>
  <si>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</si>
  <si>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</si>
  <si>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</si>
  <si>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</si>
  <si>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</si>
  <si>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</si>
  <si>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</si>
  <si>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</si>
  <si>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</si>
  <si>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</si>
  <si>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</si>
  <si>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</si>
  <si>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</si>
  <si>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</si>
  <si>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</si>
  <si>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</si>
  <si>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</si>
  <si>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</si>
  <si>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</si>
  <si>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</si>
  <si>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</si>
  <si>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</si>
  <si>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</si>
  <si>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</si>
  <si>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</si>
  <si>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</si>
  <si>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</si>
  <si>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</si>
  <si>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</si>
  <si>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</si>
  <si>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</si>
  <si>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</si>
  <si>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</si>
  <si>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</si>
  <si>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</si>
  <si>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</si>
  <si>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</si>
  <si>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</si>
  <si>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</si>
  <si>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</si>
  <si>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</si>
  <si>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</si>
  <si>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</si>
  <si>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</si>
  <si>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</si>
  <si>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</si>
  <si>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</si>
  <si>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</si>
  <si>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</si>
  <si>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</si>
  <si>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</si>
  <si>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</si>
  <si>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</si>
  <si>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</si>
  <si>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</si>
  <si>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</si>
  <si>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</si>
  <si>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</si>
  <si>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</si>
  <si>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</si>
  <si>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</si>
  <si>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</si>
  <si>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</si>
  <si>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</si>
  <si>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</si>
  <si>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</si>
  <si>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</si>
  <si>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</si>
  <si>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</si>
  <si>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</si>
  <si>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</si>
  <si>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</si>
  <si>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</si>
  <si>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</si>
  <si>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</si>
  <si>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</si>
  <si>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</si>
  <si>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</si>
  <si>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</si>
  <si>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</si>
  <si>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</si>
  <si>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</si>
  <si>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</si>
  <si>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</si>
  <si>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</si>
  <si>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</si>
  <si>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</si>
  <si>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</si>
  <si>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</si>
  <si>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</si>
  <si>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</si>
  <si>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</si>
  <si>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</si>
  <si>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</si>
  <si>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</si>
  <si>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</si>
  <si>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</si>
  <si>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</si>
  <si>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</si>
  <si>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</si>
  <si>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</si>
  <si>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</si>
  <si>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</si>
  <si>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</si>
  <si>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</si>
  <si>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</si>
  <si>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</si>
  <si>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</si>
  <si>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</si>
  <si>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</si>
  <si>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</si>
  <si>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</si>
  <si>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</si>
  <si>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</si>
  <si>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</si>
  <si>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</si>
  <si>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</si>
  <si>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</si>
  <si>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</si>
  <si>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</si>
  <si>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</si>
  <si>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</si>
  <si>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</si>
  <si>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</si>
  <si>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</si>
  <si>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</si>
  <si>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</si>
  <si>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</si>
  <si>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</si>
  <si>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</si>
  <si>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</si>
  <si>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</si>
  <si>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</si>
  <si>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</si>
  <si>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</si>
  <si>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</si>
  <si>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</si>
  <si>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</si>
  <si>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</si>
  <si>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</si>
  <si>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</si>
  <si>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</si>
  <si>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</si>
  <si>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</si>
  <si>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</si>
  <si>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</si>
  <si>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</si>
  <si>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</si>
  <si>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</si>
  <si>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</si>
  <si>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</si>
  <si>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</si>
  <si>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</si>
  <si>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</si>
  <si>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</si>
  <si>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</si>
  <si>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</si>
  <si>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</si>
  <si>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</si>
  <si>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</si>
  <si>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</si>
  <si>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</si>
  <si>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</si>
  <si>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</si>
  <si>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</si>
  <si>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</si>
  <si>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</si>
  <si>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</si>
  <si>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</si>
  <si>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</si>
  <si>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</si>
  <si>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</si>
  <si>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</si>
  <si>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</si>
  <si>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</si>
  <si>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</si>
  <si>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</si>
  <si>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</si>
  <si>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</si>
  <si>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</si>
  <si>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</si>
  <si>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</si>
  <si>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</si>
  <si>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</si>
  <si>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</si>
  <si>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</si>
  <si>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</si>
  <si>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</si>
  <si>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</si>
  <si>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</si>
  <si>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</si>
  <si>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</si>
  <si>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</si>
  <si>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</si>
  <si>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</si>
  <si>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</si>
  <si>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</si>
  <si>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</si>
  <si>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</si>
  <si>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</si>
  <si>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</si>
  <si>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</si>
  <si>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</si>
  <si>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</si>
  <si>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</si>
  <si>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</si>
  <si>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</si>
  <si>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</si>
  <si>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</si>
  <si>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</si>
  <si>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</si>
  <si>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</si>
  <si>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</si>
  <si>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</si>
  <si>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</si>
  <si>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</si>
  <si>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</si>
  <si>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</si>
  <si>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</si>
  <si>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</si>
  <si>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</si>
  <si>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</si>
  <si>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</si>
  <si>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</si>
  <si>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</si>
  <si>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</si>
  <si>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</si>
  <si>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</si>
  <si>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</si>
  <si>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</si>
  <si>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</si>
  <si>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</si>
  <si>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</si>
  <si>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</si>
  <si>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</si>
  <si>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</si>
  <si>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</si>
  <si>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</si>
  <si>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</si>
  <si>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</si>
  <si>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</si>
  <si>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</si>
  <si>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</si>
  <si>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</si>
  <si>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</si>
  <si>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</si>
  <si>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</si>
  <si>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</si>
  <si>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</si>
  <si>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</si>
  <si>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</si>
  <si>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</si>
  <si>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</si>
  <si>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</si>
  <si>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</si>
  <si>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</si>
  <si>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</si>
  <si>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</si>
  <si>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</si>
  <si>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</si>
  <si>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</si>
  <si>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</si>
  <si>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</si>
  <si>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</si>
  <si>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</si>
  <si>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</si>
  <si>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</si>
  <si>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</si>
  <si>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</si>
  <si>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</si>
  <si>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</si>
  <si>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</si>
  <si>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</si>
  <si>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</si>
  <si>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</si>
  <si>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</si>
  <si>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</si>
  <si>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</si>
  <si>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</si>
  <si>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</si>
  <si>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</si>
  <si>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</si>
  <si>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</si>
  <si>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</si>
  <si>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</si>
  <si>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</si>
  <si>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</si>
  <si>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</si>
  <si>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</si>
  <si>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</si>
  <si>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</si>
  <si>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</si>
  <si>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</si>
  <si>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</si>
  <si>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</si>
  <si>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</si>
  <si>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</si>
  <si>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</si>
  <si>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</si>
  <si>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</si>
  <si>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</si>
  <si>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</si>
  <si>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</si>
  <si>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</si>
  <si>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</si>
  <si>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</si>
  <si>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</si>
  <si>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</si>
  <si>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</si>
  <si>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</si>
  <si>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</si>
  <si>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</si>
  <si>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</si>
  <si>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</si>
  <si>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</si>
  <si>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</si>
  <si>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</si>
  <si>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</si>
  <si>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</si>
  <si>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</si>
  <si>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</si>
  <si>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</si>
  <si>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</si>
  <si>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</si>
  <si>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</si>
  <si>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</si>
  <si>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</si>
  <si>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</si>
  <si>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</si>
  <si>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</si>
  <si>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</si>
  <si>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</si>
  <si>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</si>
  <si>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</si>
  <si>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</si>
  <si>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</si>
  <si>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</si>
  <si>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</si>
  <si>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</si>
  <si>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</si>
  <si>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</si>
  <si>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</si>
  <si>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</si>
  <si>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</si>
  <si>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</si>
  <si>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</si>
  <si>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</si>
  <si>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</si>
  <si>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</si>
  <si>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</si>
  <si>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</si>
  <si>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</si>
  <si>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</si>
  <si>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</si>
  <si>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</si>
  <si>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</si>
  <si>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</si>
  <si>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</si>
  <si>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</si>
  <si>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</si>
  <si>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</si>
  <si>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</si>
  <si>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</si>
  <si>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</si>
  <si>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</si>
  <si>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</si>
  <si>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</si>
  <si>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</si>
  <si>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</si>
  <si>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</si>
  <si>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</si>
  <si>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</si>
  <si>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</si>
  <si>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</si>
  <si>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</si>
  <si>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</si>
  <si>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</si>
  <si>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</si>
  <si>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</si>
  <si>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</si>
  <si>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</si>
  <si>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</si>
  <si>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</si>
  <si>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</si>
  <si>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</si>
  <si>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</si>
  <si>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</si>
  <si>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</si>
  <si>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</si>
  <si>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</si>
  <si>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</si>
  <si>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</si>
  <si>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</si>
  <si>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</si>
  <si>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</si>
  <si>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</si>
  <si>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</si>
  <si>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</si>
  <si>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</si>
  <si>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</si>
  <si>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</si>
  <si>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</si>
  <si>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</si>
  <si>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</si>
  <si>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</si>
  <si>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</si>
  <si>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</si>
  <si>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</si>
  <si>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</si>
  <si>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</si>
  <si>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</si>
  <si>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</si>
  <si>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</si>
  <si>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</si>
  <si>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</si>
  <si>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</si>
  <si>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</si>
  <si>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</si>
  <si>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</si>
  <si>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</si>
  <si>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</si>
  <si>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</si>
  <si>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</si>
  <si>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</si>
  <si>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</si>
  <si>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</si>
  <si>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</si>
  <si>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</si>
  <si>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</si>
  <si>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</si>
  <si>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</si>
  <si>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</si>
  <si>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</si>
  <si>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</si>
  <si>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</si>
  <si>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</si>
  <si>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</si>
  <si>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</si>
  <si>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</si>
  <si>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</si>
  <si>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</si>
  <si>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</si>
  <si>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</si>
  <si>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</si>
  <si>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</si>
  <si>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</si>
  <si>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</si>
  <si>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</si>
  <si>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</si>
  <si>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</si>
  <si>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</si>
  <si>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</si>
  <si>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</si>
  <si>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</si>
  <si>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</si>
  <si>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</si>
  <si>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</si>
  <si>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</si>
  <si>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</si>
  <si>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</si>
  <si>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</si>
  <si>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</si>
  <si>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</si>
  <si>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</si>
  <si>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</si>
  <si>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</si>
  <si>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</si>
  <si>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</si>
  <si>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</si>
  <si>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</si>
  <si>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</si>
  <si>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</si>
  <si>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</si>
  <si>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</si>
  <si>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</si>
  <si>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</si>
  <si>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</si>
  <si>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</si>
  <si>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</si>
  <si>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</si>
  <si>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</si>
  <si>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</si>
  <si>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</si>
  <si>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</si>
  <si>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</si>
  <si>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</si>
  <si>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</si>
  <si>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</si>
  <si>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</si>
  <si>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</si>
  <si>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</si>
  <si>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</si>
  <si>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</si>
  <si>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</si>
  <si>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</si>
  <si>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</si>
  <si>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</si>
  <si>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</si>
  <si>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</si>
  <si>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</si>
  <si>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</si>
  <si>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</si>
  <si>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</si>
  <si>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</si>
  <si>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</si>
  <si>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</si>
  <si>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</si>
  <si>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</si>
  <si>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</si>
  <si>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</si>
  <si>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</si>
  <si>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</si>
  <si>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</si>
  <si>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</si>
  <si>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</si>
  <si>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</si>
  <si>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</si>
  <si>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</si>
  <si>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</si>
  <si>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</si>
  <si>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</si>
  <si>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</si>
  <si>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</si>
  <si>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</si>
  <si>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</si>
  <si>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</si>
  <si>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</si>
  <si>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</si>
  <si>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</si>
  <si>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</si>
  <si>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</si>
  <si>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</si>
  <si>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</si>
  <si>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</si>
  <si>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</si>
  <si>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</si>
  <si>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</si>
  <si>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</si>
  <si>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</si>
  <si>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</si>
  <si>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</si>
  <si>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</si>
  <si>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</si>
  <si>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</si>
  <si>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</si>
  <si>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</si>
  <si>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</si>
  <si>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</si>
  <si>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</si>
  <si>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</si>
  <si>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</si>
  <si>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</si>
  <si>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</si>
  <si>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</si>
  <si>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</si>
  <si>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</si>
  <si>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</si>
  <si>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</si>
  <si>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</si>
  <si>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</si>
  <si>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</si>
  <si>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</si>
  <si>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</si>
  <si>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</si>
  <si>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</si>
  <si>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</si>
  <si>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</si>
  <si>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</si>
  <si>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</si>
  <si>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</si>
  <si>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</si>
  <si>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</si>
  <si>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</si>
  <si>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</si>
  <si>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</si>
  <si>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</si>
  <si>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</si>
  <si>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</si>
  <si>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</si>
  <si>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</si>
  <si>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</si>
  <si>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</si>
  <si>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</si>
  <si>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</si>
  <si>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</si>
  <si>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</si>
  <si>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</si>
  <si>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</si>
  <si>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</si>
  <si>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</si>
  <si>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</si>
  <si>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</si>
  <si>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</si>
  <si>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</si>
  <si>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</si>
  <si>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</si>
  <si>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</si>
  <si>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</si>
  <si>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</si>
  <si>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</si>
  <si>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</si>
  <si>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</si>
  <si>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</si>
  <si>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</si>
  <si>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</si>
  <si>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</si>
  <si>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</si>
  <si>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</si>
  <si>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</si>
  <si>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</si>
  <si>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</si>
  <si>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</si>
  <si>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</si>
  <si>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</si>
  <si>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</si>
  <si>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</si>
  <si>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</si>
  <si>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</si>
  <si>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</si>
  <si>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</si>
  <si>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</si>
  <si>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</si>
  <si>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</si>
  <si>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</si>
  <si>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</si>
  <si>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</si>
  <si>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</si>
  <si>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</si>
  <si>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</si>
  <si>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</si>
  <si>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</si>
  <si>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</si>
  <si>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</si>
  <si>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</si>
  <si>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</si>
  <si>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</si>
  <si>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</si>
  <si>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</si>
  <si>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</si>
  <si>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</si>
  <si>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</si>
  <si>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</si>
  <si>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</si>
  <si>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</si>
  <si>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</si>
  <si>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</si>
  <si>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</si>
  <si>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</si>
  <si>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</si>
  <si>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</si>
  <si>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</si>
  <si>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</si>
  <si>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</si>
  <si>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</si>
  <si>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</si>
  <si>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</si>
  <si>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</si>
  <si>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</si>
  <si>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</si>
  <si>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</si>
  <si>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</si>
  <si>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</si>
  <si>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</si>
  <si>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</si>
  <si>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</si>
  <si>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</si>
  <si>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</si>
  <si>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</si>
  <si>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</si>
  <si>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</si>
  <si>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</si>
  <si>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</si>
  <si>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</si>
  <si>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</si>
  <si>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</si>
  <si>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</si>
  <si>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</si>
  <si>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</si>
  <si>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</si>
  <si>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</si>
  <si>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</si>
  <si>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</si>
  <si>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</si>
  <si>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</si>
  <si>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</si>
  <si>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</si>
  <si>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</si>
  <si>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</si>
  <si>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</si>
  <si>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</si>
  <si>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</si>
  <si>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</si>
  <si>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</si>
  <si>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</si>
  <si>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</si>
  <si>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</si>
  <si>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</si>
  <si>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</si>
  <si>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</si>
  <si>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</si>
  <si>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</si>
  <si>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</si>
  <si>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</si>
  <si>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</si>
  <si>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</si>
  <si>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</si>
  <si>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</si>
  <si>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</si>
  <si>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</si>
  <si>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</si>
  <si>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</si>
  <si>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</si>
  <si>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</si>
  <si>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</si>
  <si>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</si>
  <si>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</si>
  <si>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</si>
  <si>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</si>
  <si>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</si>
  <si>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</si>
  <si>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</si>
  <si>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</si>
  <si>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</si>
  <si>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</si>
  <si>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</si>
  <si>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</si>
  <si>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</si>
  <si>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</si>
  <si>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</si>
  <si>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</si>
  <si>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</si>
  <si>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</si>
  <si>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</si>
  <si>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</si>
  <si>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</si>
  <si>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</si>
  <si>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</si>
  <si>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</si>
  <si>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</si>
  <si>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</si>
  <si>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</si>
  <si>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</si>
  <si>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</si>
  <si>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</si>
  <si>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</si>
  <si>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</si>
  <si>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</si>
  <si>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</si>
  <si>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</si>
  <si>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</si>
  <si>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</si>
  <si>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</si>
  <si>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</si>
  <si>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</si>
  <si>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</si>
  <si>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</si>
  <si>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</si>
  <si>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</si>
  <si>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</si>
  <si>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</si>
  <si>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</si>
  <si>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</si>
  <si>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</si>
  <si>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</si>
  <si>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</si>
  <si>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</si>
  <si>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</si>
  <si>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</si>
  <si>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</si>
  <si>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</si>
  <si>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</si>
  <si>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</si>
  <si>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</si>
  <si>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</si>
  <si>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</si>
  <si>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</si>
  <si>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</si>
  <si>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</si>
  <si>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</si>
  <si>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</si>
  <si>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</si>
  <si>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</si>
  <si>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</si>
  <si>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</si>
  <si>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</si>
  <si>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</si>
  <si>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</si>
  <si>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</si>
  <si>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</si>
  <si>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</si>
  <si>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</si>
  <si>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</si>
  <si>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</si>
  <si>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</si>
  <si>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</si>
  <si>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</si>
  <si>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</si>
  <si>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</si>
  <si>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</si>
  <si>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</si>
  <si>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</si>
  <si>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</si>
  <si>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</si>
  <si>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</si>
  <si>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</si>
  <si>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</si>
  <si>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</si>
  <si>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</si>
  <si>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</si>
  <si>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</si>
  <si>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</si>
  <si>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</si>
  <si>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</si>
  <si>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</si>
  <si>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</si>
  <si>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</si>
  <si>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</si>
  <si>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</si>
  <si>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</si>
  <si>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</si>
  <si>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</si>
  <si>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</si>
  <si>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</si>
  <si>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</si>
  <si>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</si>
  <si>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</si>
  <si>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</si>
  <si>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</si>
  <si>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</si>
  <si>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</si>
  <si>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</si>
  <si>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</si>
  <si>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</si>
  <si>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</si>
  <si>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</si>
  <si>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</si>
  <si>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</si>
  <si>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</si>
  <si>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</si>
  <si>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</si>
  <si>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</si>
  <si>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</si>
  <si>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</si>
  <si>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</si>
  <si>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</si>
  <si>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</si>
  <si>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</si>
  <si>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</si>
  <si>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</si>
  <si>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</si>
  <si>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</si>
  <si>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</si>
  <si>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</si>
  <si>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</si>
  <si>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</si>
  <si>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</si>
  <si>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</si>
  <si>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</si>
  <si>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</si>
  <si>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</si>
  <si>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</si>
  <si>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</si>
  <si>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</si>
  <si>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</si>
  <si>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</si>
  <si>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</si>
  <si>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</si>
  <si>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</si>
  <si>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</si>
  <si>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</si>
  <si>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</si>
  <si>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</si>
  <si>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</si>
  <si>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</si>
  <si>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</si>
  <si>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</si>
  <si>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</si>
  <si>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</si>
  <si>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</si>
  <si>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</si>
  <si>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</si>
  <si>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</si>
  <si>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</si>
  <si>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</si>
  <si>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</si>
  <si>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</si>
  <si>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</si>
  <si>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</si>
  <si>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</si>
  <si>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</si>
  <si>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</si>
  <si>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</si>
  <si>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</si>
  <si>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</si>
  <si>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</si>
  <si>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</si>
  <si>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</si>
  <si>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</si>
  <si>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</si>
  <si>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</si>
  <si>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</si>
  <si>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</si>
  <si>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</si>
  <si>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</si>
  <si>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</si>
  <si>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</si>
  <si>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</si>
  <si>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</si>
  <si>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</si>
  <si>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</si>
  <si>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</si>
  <si>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</si>
  <si>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</si>
  <si>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</si>
  <si>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</si>
  <si>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</si>
  <si>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</si>
  <si>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</si>
  <si>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</si>
  <si>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</si>
  <si>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</si>
  <si>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</si>
  <si>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</si>
  <si>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</si>
  <si>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</si>
  <si>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</si>
  <si>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</si>
  <si>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</si>
  <si>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</si>
  <si>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</si>
  <si>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</si>
  <si>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</si>
  <si>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</si>
  <si>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</si>
  <si>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</si>
  <si>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</si>
  <si>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</si>
  <si>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</si>
  <si>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</si>
  <si>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</si>
  <si>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</si>
  <si>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</si>
  <si>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</si>
  <si>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</si>
  <si>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</si>
  <si>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</si>
  <si>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</si>
  <si>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</si>
  <si>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</si>
  <si>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</si>
  <si>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</si>
  <si>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</si>
  <si>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</si>
  <si>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</si>
  <si>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</si>
  <si>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</si>
  <si>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</si>
  <si>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</si>
  <si>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</si>
  <si>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</si>
  <si>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</si>
  <si>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</si>
  <si>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</si>
  <si>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</si>
  <si>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</si>
  <si>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</si>
  <si>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</si>
  <si>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</si>
  <si>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</si>
  <si>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</si>
  <si>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</si>
  <si>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</si>
  <si>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</si>
  <si>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</si>
  <si>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</si>
  <si>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</si>
  <si>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</si>
  <si>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</si>
  <si>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</si>
  <si>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</si>
  <si>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</si>
  <si>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</si>
  <si>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</si>
  <si>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</si>
  <si>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</si>
  <si>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</si>
  <si>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</si>
  <si>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</si>
  <si>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</si>
  <si>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</si>
  <si>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</si>
  <si>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</si>
  <si>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</si>
  <si>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</si>
  <si>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</si>
  <si>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</si>
  <si>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</si>
  <si>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</si>
  <si>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</si>
  <si>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</si>
  <si>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</si>
  <si>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</si>
  <si>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</si>
  <si>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</si>
  <si>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</si>
  <si>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</si>
  <si>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</si>
  <si>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</si>
  <si>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</si>
  <si>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</si>
  <si>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</si>
  <si>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</si>
  <si>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</si>
  <si>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</si>
  <si>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</si>
  <si>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</si>
  <si>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</si>
  <si>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</si>
  <si>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</si>
  <si>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</si>
  <si>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</si>
  <si>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</si>
  <si>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</si>
  <si>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</si>
  <si>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</si>
  <si>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</si>
  <si>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</si>
  <si>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</si>
  <si>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</si>
  <si>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</si>
  <si>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</si>
  <si>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</si>
  <si>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</si>
  <si>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</si>
  <si>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</si>
  <si>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</si>
  <si>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</si>
  <si>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</si>
  <si>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</si>
  <si>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</si>
  <si>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</si>
  <si>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</si>
  <si>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</si>
  <si>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</si>
  <si>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</si>
  <si>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</si>
  <si>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</si>
  <si>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</si>
  <si>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</si>
  <si>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</si>
  <si>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</si>
  <si>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</si>
  <si>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</si>
  <si>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</si>
  <si>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</si>
  <si>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</si>
  <si>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</si>
  <si>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</si>
  <si>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</si>
  <si>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</si>
  <si>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</si>
  <si>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</si>
  <si>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</si>
  <si>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</si>
  <si>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</si>
  <si>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</si>
  <si>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</si>
  <si>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</si>
  <si>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</si>
  <si>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</si>
  <si>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</si>
  <si>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</si>
  <si>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</si>
  <si>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</si>
  <si>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</si>
  <si>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</si>
  <si>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</si>
  <si>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</si>
  <si>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</si>
  <si>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</si>
  <si>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</si>
  <si>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</si>
  <si>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</si>
  <si>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</si>
  <si>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</si>
  <si>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</si>
  <si>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</si>
  <si>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</si>
  <si>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</si>
  <si>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</si>
  <si>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</si>
  <si>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</si>
  <si>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</si>
  <si>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</si>
  <si>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</si>
  <si>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</si>
  <si>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</si>
  <si>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</si>
  <si>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</si>
  <si>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</si>
  <si>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</si>
  <si>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</si>
  <si>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</si>
  <si>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</si>
  <si>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</si>
  <si>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</si>
  <si>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</si>
  <si>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</si>
  <si>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</si>
  <si>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</si>
  <si>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</si>
  <si>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</si>
  <si>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</si>
  <si>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</si>
  <si>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</si>
  <si>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</si>
  <si>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</si>
  <si>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</si>
  <si>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</si>
  <si>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</si>
  <si>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</si>
  <si>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</si>
  <si>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</si>
  <si>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</si>
  <si>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</si>
  <si>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</si>
  <si>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</si>
  <si>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</si>
  <si>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</si>
  <si>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</si>
  <si>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</si>
  <si>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</si>
  <si>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</si>
  <si>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</si>
  <si>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</si>
  <si>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</si>
  <si>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</si>
  <si>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</si>
  <si>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</si>
  <si>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</si>
  <si>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</si>
  <si>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</si>
  <si>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</si>
  <si>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</si>
  <si>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</si>
  <si>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</si>
  <si>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</si>
  <si>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</si>
  <si>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</si>
  <si>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</si>
  <si>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</si>
  <si>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</si>
  <si>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</si>
  <si>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</si>
  <si>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</si>
  <si>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</si>
  <si>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</si>
  <si>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</si>
  <si>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</si>
  <si>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</si>
  <si>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</si>
  <si>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</si>
  <si>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</si>
  <si>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</si>
  <si>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</si>
  <si>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</si>
  <si>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</si>
  <si>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</si>
  <si>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</si>
  <si>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</si>
  <si>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</si>
  <si>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</si>
  <si>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</si>
  <si>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</si>
  <si>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</si>
  <si>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</si>
  <si>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</si>
  <si>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</si>
  <si>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</si>
  <si>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</si>
  <si>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</si>
  <si>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</si>
  <si>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</si>
  <si>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</si>
  <si>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</si>
  <si>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</si>
  <si>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</si>
  <si>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</si>
  <si>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</si>
  <si>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</si>
  <si>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</si>
  <si>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</si>
  <si>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</si>
  <si>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</si>
  <si>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</si>
  <si>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</si>
  <si>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</si>
  <si>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</si>
  <si>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</si>
  <si>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</si>
  <si>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</si>
  <si>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</si>
  <si>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</si>
  <si>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</si>
  <si>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</si>
  <si>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</si>
  <si>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</si>
  <si>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</si>
  <si>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</si>
  <si>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</si>
  <si>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</si>
  <si>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</si>
  <si>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</si>
  <si>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</si>
  <si>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</si>
  <si>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</si>
  <si>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</si>
  <si>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</si>
  <si>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</si>
  <si>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</si>
  <si>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</si>
  <si>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</si>
  <si>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</si>
  <si>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</si>
  <si>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</si>
  <si>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</si>
  <si>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</si>
  <si>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</si>
  <si>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</si>
  <si>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</si>
  <si>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</si>
  <si>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</si>
  <si>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</si>
  <si>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</si>
  <si>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</si>
  <si>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</si>
  <si>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</si>
  <si>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</si>
  <si>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</si>
  <si>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</si>
  <si>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</si>
  <si>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</si>
  <si>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</si>
  <si>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</si>
  <si>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</si>
  <si>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</si>
  <si>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</si>
  <si>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</si>
  <si>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</si>
  <si>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</si>
  <si>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</si>
  <si>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</si>
  <si>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</si>
  <si>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</si>
  <si>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</si>
  <si>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</si>
  <si>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</si>
  <si>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</si>
  <si>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</si>
  <si>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</si>
  <si>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</si>
  <si>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</si>
  <si>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</si>
  <si>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</si>
  <si>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</si>
  <si>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</si>
  <si>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</si>
  <si>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</si>
  <si>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</si>
  <si>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</si>
  <si>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</si>
  <si>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</si>
  <si>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</si>
  <si>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</si>
  <si>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</si>
  <si>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</si>
  <si>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</si>
  <si>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</si>
  <si>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</si>
  <si>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</si>
  <si>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</si>
  <si>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</si>
  <si>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</si>
  <si>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</si>
  <si>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</si>
  <si>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</si>
  <si>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</si>
  <si>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</si>
  <si>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</si>
  <si>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</si>
  <si>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</si>
  <si>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</si>
  <si>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</si>
  <si>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</si>
  <si>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</si>
  <si>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</si>
  <si>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</si>
  <si>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</si>
  <si>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</si>
  <si>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</si>
  <si>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</si>
  <si>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</si>
  <si>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</si>
  <si>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</si>
  <si>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</si>
  <si>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</si>
  <si>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</si>
  <si>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</si>
  <si>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</si>
  <si>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</si>
  <si>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</si>
  <si>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</si>
  <si>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</si>
  <si>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</si>
  <si>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</si>
  <si>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</si>
  <si>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</si>
  <si>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</si>
  <si>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</si>
  <si>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</si>
  <si>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</si>
  <si>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</si>
  <si>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</si>
  <si>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</si>
  <si>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</si>
  <si>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</si>
  <si>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</si>
  <si>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</si>
  <si>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</si>
  <si>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</si>
  <si>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</si>
  <si>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</si>
  <si>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</si>
  <si>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</si>
  <si>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</si>
  <si>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</si>
  <si>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</si>
  <si>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</si>
  <si>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</si>
  <si>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</si>
  <si>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</si>
  <si>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</si>
  <si>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</si>
  <si>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</si>
  <si>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</si>
  <si>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</si>
  <si>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</si>
  <si>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</si>
  <si>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</si>
  <si>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</si>
  <si>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</si>
  <si>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</si>
  <si>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</si>
  <si>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</si>
  <si>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</si>
  <si>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</si>
  <si>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</si>
  <si>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</si>
  <si>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</si>
  <si>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</si>
  <si>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</si>
  <si>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</si>
  <si>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</si>
  <si>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</si>
  <si>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</si>
  <si>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</si>
  <si>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</si>
  <si>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</si>
  <si>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</si>
  <si>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</si>
  <si>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</si>
  <si>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</si>
  <si>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</si>
  <si>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</si>
  <si>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</si>
  <si>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</si>
  <si>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</si>
  <si>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</si>
  <si>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</si>
  <si>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</si>
  <si>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</si>
  <si>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</si>
  <si>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</si>
  <si>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</si>
  <si>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</si>
  <si>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</si>
  <si>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</si>
  <si>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</si>
  <si>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</si>
  <si>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</si>
  <si>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</si>
  <si>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</si>
  <si>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</si>
  <si>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</si>
  <si>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</si>
  <si>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</si>
  <si>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</si>
  <si>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</si>
  <si>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</si>
  <si>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</si>
  <si>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</si>
  <si>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</si>
  <si>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</si>
  <si>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</si>
  <si>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</si>
  <si>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</si>
  <si>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</si>
  <si>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</si>
  <si>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</si>
  <si>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</si>
  <si>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</si>
  <si>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</si>
  <si>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</si>
  <si>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</si>
  <si>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</si>
  <si>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</si>
  <si>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</si>
  <si>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</si>
  <si>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</si>
  <si>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</si>
  <si>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</si>
  <si>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</si>
  <si>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</si>
  <si>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</si>
  <si>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</si>
  <si>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</si>
  <si>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</si>
  <si>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</si>
  <si>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</si>
  <si>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</si>
  <si>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</si>
  <si>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</si>
  <si>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</si>
  <si>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</si>
  <si>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</si>
  <si>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</si>
  <si>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</si>
  <si>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</si>
  <si>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</si>
  <si>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</si>
  <si>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</si>
  <si>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</si>
  <si>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</si>
  <si>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</si>
  <si>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</si>
  <si>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</si>
  <si>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</si>
  <si>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</si>
  <si>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</si>
  <si>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</si>
  <si>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</si>
  <si>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</si>
  <si>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</si>
  <si>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</si>
  <si>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</si>
  <si>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</si>
  <si>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</si>
  <si>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</si>
  <si>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</si>
  <si>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</si>
  <si>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</si>
  <si>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</si>
  <si>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</si>
  <si>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</si>
  <si>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</si>
  <si>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</si>
  <si>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</si>
  <si>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</si>
  <si>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</si>
  <si>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</si>
  <si>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</si>
  <si>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</si>
  <si>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</si>
  <si>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</si>
  <si>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</si>
  <si>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</si>
  <si>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</si>
  <si>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</si>
  <si>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</si>
  <si>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</si>
  <si>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</si>
  <si>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</si>
  <si>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</si>
  <si>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</si>
  <si>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</si>
  <si>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</si>
  <si>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</si>
  <si>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</si>
  <si>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</si>
  <si>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</si>
  <si>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</si>
  <si>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</si>
  <si>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</si>
  <si>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</si>
  <si>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</si>
  <si>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</si>
  <si>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</si>
  <si>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</si>
  <si>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</si>
  <si>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</si>
  <si>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</si>
  <si>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</si>
  <si>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</si>
  <si>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</si>
  <si>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</si>
  <si>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</si>
  <si>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</si>
  <si>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</si>
  <si>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</si>
  <si>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</si>
  <si>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</si>
  <si>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</si>
  <si>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</si>
  <si>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</si>
  <si>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</si>
  <si>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</si>
  <si>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</si>
  <si>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</si>
  <si>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</si>
  <si>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</si>
  <si>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</si>
  <si>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</si>
  <si>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</si>
  <si>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</si>
  <si>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</si>
  <si>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</si>
  <si>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</si>
  <si>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</si>
  <si>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</si>
  <si>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</si>
  <si>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</si>
  <si>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</si>
  <si>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</si>
  <si>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</si>
  <si>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</si>
  <si>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</si>
  <si>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</si>
  <si>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</si>
  <si>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</si>
  <si>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</si>
  <si>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</si>
  <si>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</si>
  <si>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</si>
  <si>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</si>
  <si>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</si>
  <si>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</si>
  <si>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</si>
  <si>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</si>
  <si>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</si>
  <si>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</si>
  <si>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</si>
  <si>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</si>
  <si>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</si>
  <si>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</si>
  <si>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</si>
  <si>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</si>
  <si>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</si>
  <si>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</si>
  <si>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</si>
  <si>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</si>
  <si>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</si>
  <si>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</si>
  <si>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</si>
  <si>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</si>
  <si>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</si>
  <si>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</si>
  <si>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</si>
  <si>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</si>
  <si>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</si>
  <si>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</si>
  <si>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</si>
  <si>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</si>
  <si>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</si>
  <si>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</si>
  <si>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</si>
  <si>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</si>
  <si>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</si>
  <si>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</si>
  <si>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</si>
  <si>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</si>
  <si>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</si>
  <si>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</si>
  <si>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</si>
  <si>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</si>
  <si>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</si>
  <si>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</si>
  <si>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</si>
  <si>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</si>
  <si>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</si>
  <si>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</si>
  <si>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</si>
  <si>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</si>
  <si>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</si>
  <si>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</si>
  <si>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</si>
  <si>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</si>
  <si>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</si>
  <si>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</si>
  <si>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</si>
  <si>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</si>
  <si>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</si>
  <si>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</si>
  <si>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</si>
  <si>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</si>
  <si>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</si>
  <si>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</si>
  <si>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</si>
  <si>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</si>
  <si>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</si>
  <si>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</si>
  <si>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</si>
  <si>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</si>
  <si>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</si>
  <si>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</si>
  <si>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</si>
  <si>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</si>
  <si>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</si>
  <si>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</si>
  <si>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</si>
  <si>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</si>
  <si>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</si>
  <si>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</si>
  <si>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</si>
  <si>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</si>
  <si>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</si>
  <si>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</si>
  <si>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</si>
  <si>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</si>
  <si>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</si>
  <si>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</si>
  <si>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</si>
  <si>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</si>
  <si>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</si>
  <si>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</si>
  <si>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</si>
  <si>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</si>
  <si>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</si>
  <si>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</si>
  <si>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</si>
  <si>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</si>
  <si>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</si>
  <si>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</si>
  <si>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</si>
  <si>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</si>
  <si>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</si>
  <si>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</si>
  <si>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</si>
  <si>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</si>
  <si>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</si>
  <si>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</si>
  <si>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</si>
  <si>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</si>
  <si>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</si>
  <si>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</si>
  <si>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</si>
  <si>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</si>
  <si>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</si>
  <si>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</si>
  <si>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</si>
  <si>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</si>
  <si>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</si>
  <si>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</si>
  <si>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</si>
  <si>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</si>
  <si>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</si>
  <si>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</si>
  <si>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</si>
  <si>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</si>
  <si>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</si>
  <si>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</si>
  <si>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</si>
  <si>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</si>
  <si>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</si>
  <si>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</si>
  <si>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</si>
  <si>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</si>
  <si>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</si>
  <si>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</si>
  <si>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</si>
  <si>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</si>
  <si>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</si>
  <si>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</si>
  <si>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</si>
  <si>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</si>
  <si>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</si>
  <si>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</si>
  <si>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</si>
  <si>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</si>
  <si>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</si>
  <si>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</si>
  <si>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</si>
  <si>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</si>
  <si>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</si>
  <si>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</si>
  <si>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</si>
  <si>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</si>
  <si>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</si>
  <si>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</si>
  <si>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</si>
  <si>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</si>
  <si>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</si>
  <si>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</si>
  <si>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</si>
  <si>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</si>
  <si>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</si>
  <si>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</si>
  <si>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</si>
  <si>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</si>
  <si>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</si>
  <si>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</si>
  <si>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</si>
  <si>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</si>
  <si>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</si>
  <si>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</si>
  <si>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</si>
  <si>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</si>
  <si>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</si>
  <si>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</si>
  <si>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</si>
  <si>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</si>
  <si>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</si>
  <si>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</si>
  <si>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</si>
  <si>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</si>
  <si>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</si>
  <si>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</si>
  <si>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</si>
  <si>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</si>
  <si>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</si>
  <si>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</si>
  <si>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</si>
  <si>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</si>
  <si>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</si>
  <si>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</si>
  <si>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</si>
  <si>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</si>
  <si>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</si>
  <si>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</si>
  <si>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</si>
  <si>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</si>
  <si>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</si>
  <si>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</si>
  <si>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</si>
  <si>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</si>
  <si>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</si>
  <si>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</si>
  <si>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</si>
  <si>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</si>
  <si>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</si>
  <si>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</si>
  <si>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</si>
  <si>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</si>
  <si>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</si>
  <si>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</si>
  <si>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</si>
  <si>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</si>
  <si>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</si>
  <si>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</si>
  <si>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</si>
  <si>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</si>
  <si>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</si>
  <si>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</si>
  <si>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</si>
  <si>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</si>
  <si>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</si>
  <si>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</si>
  <si>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</si>
  <si>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</si>
  <si>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</si>
  <si>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</si>
  <si>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</si>
  <si>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</si>
  <si>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</si>
  <si>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</si>
  <si>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</si>
  <si>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</si>
  <si>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</si>
  <si>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</si>
  <si>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</si>
  <si>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</si>
  <si>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</si>
  <si>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</si>
  <si>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</si>
  <si>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</si>
  <si>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</si>
  <si>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</si>
  <si>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</si>
  <si>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</si>
  <si>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</si>
  <si>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</si>
  <si>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</si>
  <si>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</si>
  <si>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</si>
  <si>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</si>
  <si>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</si>
  <si>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</si>
  <si>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</si>
  <si>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</si>
  <si>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</si>
  <si>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</si>
  <si>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</si>
  <si>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</si>
  <si>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</si>
  <si>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</si>
  <si>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</si>
  <si>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</si>
  <si>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</si>
  <si>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</si>
  <si>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</si>
  <si>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</si>
  <si>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</si>
  <si>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</si>
  <si>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</si>
  <si>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</si>
  <si>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</si>
  <si>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</si>
  <si>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</si>
  <si>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</si>
  <si>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</si>
  <si>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</si>
  <si>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</si>
  <si>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</si>
  <si>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</si>
  <si>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</si>
  <si>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</si>
  <si>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</si>
  <si>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</si>
  <si>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</si>
  <si>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</si>
  <si>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</si>
  <si>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</si>
  <si>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</si>
  <si>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</si>
  <si>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</si>
  <si>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</si>
  <si>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</si>
  <si>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</si>
  <si>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</si>
  <si>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</si>
  <si>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</si>
  <si>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</si>
  <si>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</si>
  <si>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</si>
  <si>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</si>
  <si>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</si>
  <si>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</si>
  <si>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</si>
  <si>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</si>
  <si>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</si>
  <si>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</si>
  <si>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</si>
  <si>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</si>
  <si>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</si>
  <si>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</si>
  <si>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</si>
  <si>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</si>
  <si>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</si>
  <si>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</si>
  <si>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</si>
  <si>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</si>
  <si>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</si>
  <si>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</si>
  <si>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</si>
  <si>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</si>
  <si>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</si>
  <si>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</si>
  <si>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</si>
  <si>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</si>
  <si>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</si>
  <si>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</si>
  <si>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</si>
  <si>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</si>
  <si>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</si>
  <si>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</si>
  <si>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</si>
  <si>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</si>
  <si>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</si>
  <si>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</si>
  <si>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</si>
  <si>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</si>
  <si>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</si>
  <si>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</si>
  <si>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</si>
  <si>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</si>
  <si>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</si>
  <si>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</si>
  <si>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</si>
  <si>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</si>
  <si>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</si>
  <si>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</si>
  <si>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</si>
  <si>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</si>
  <si>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</si>
  <si>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</si>
  <si>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</si>
  <si>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</si>
  <si>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</si>
  <si>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</si>
  <si>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</si>
  <si>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</si>
  <si>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</si>
  <si>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</si>
  <si>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</si>
  <si>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</si>
  <si>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</si>
  <si>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</si>
  <si>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</si>
  <si>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</si>
  <si>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</si>
  <si>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</si>
  <si>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</si>
  <si>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</si>
  <si>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</si>
  <si>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</si>
  <si>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</si>
  <si>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</si>
  <si>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</si>
  <si>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</si>
  <si>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</si>
  <si>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</si>
  <si>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</si>
  <si>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</si>
  <si>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</si>
  <si>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</si>
  <si>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</si>
  <si>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</si>
  <si>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</si>
  <si>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</si>
  <si>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</si>
  <si>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</si>
  <si>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</si>
  <si>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</si>
  <si>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</si>
  <si>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</si>
  <si>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</si>
  <si>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</si>
  <si>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</si>
  <si>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</si>
  <si>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</si>
  <si>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</si>
  <si>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</si>
  <si>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</si>
  <si>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</si>
  <si>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</si>
  <si>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</si>
  <si>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</si>
  <si>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</si>
  <si>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</si>
  <si>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</si>
  <si>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</si>
  <si>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</si>
  <si>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</si>
  <si>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</si>
  <si>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</si>
  <si>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</si>
  <si>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</si>
  <si>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</si>
  <si>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</si>
  <si>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</si>
  <si>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</si>
  <si>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</si>
  <si>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</si>
  <si>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</si>
  <si>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</si>
  <si>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</si>
  <si>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</si>
  <si>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</si>
  <si>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</si>
  <si>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</si>
  <si>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</si>
  <si>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</si>
  <si>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</si>
  <si>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</si>
  <si>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</si>
  <si>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</si>
  <si>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</si>
  <si>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</si>
  <si>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</si>
  <si>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</si>
  <si>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</si>
  <si>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</si>
  <si>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</si>
  <si>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</si>
  <si>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</si>
  <si>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</si>
  <si>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</si>
  <si>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</si>
  <si>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</si>
  <si>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</si>
  <si>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</si>
  <si>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</si>
  <si>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</si>
  <si>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</si>
  <si>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</si>
  <si>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</si>
  <si>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</si>
  <si>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</si>
  <si>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</si>
  <si>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</si>
  <si>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</si>
  <si>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</si>
  <si>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</si>
  <si>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</si>
  <si>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</si>
  <si>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</si>
  <si>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</si>
  <si>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</si>
  <si>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</si>
  <si>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</si>
  <si>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</si>
  <si>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</si>
  <si>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</si>
  <si>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</si>
  <si>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</si>
  <si>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</si>
  <si>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</si>
  <si>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</si>
  <si>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</si>
  <si>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</si>
  <si>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</si>
  <si>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</si>
  <si>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</si>
  <si>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</si>
  <si>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</si>
  <si>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</si>
  <si>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</si>
  <si>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</si>
  <si>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</si>
  <si>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</si>
  <si>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</si>
  <si>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</si>
  <si>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</si>
  <si>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</si>
  <si>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</si>
  <si>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</si>
  <si>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</si>
  <si>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</si>
  <si>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</si>
  <si>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</si>
  <si>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</si>
  <si>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</si>
  <si>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</si>
  <si>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</si>
  <si>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</si>
  <si>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</si>
  <si>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</si>
  <si>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</si>
  <si>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</si>
  <si>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</si>
  <si>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</si>
  <si>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</si>
  <si>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</si>
  <si>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</si>
  <si>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</si>
  <si>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</si>
  <si>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</si>
  <si>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</si>
  <si>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</si>
  <si>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</si>
  <si>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</si>
  <si>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</si>
  <si>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</si>
  <si>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</si>
  <si>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</si>
  <si>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</si>
  <si>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</si>
  <si>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</si>
  <si>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</si>
  <si>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</si>
  <si>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</si>
  <si>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</si>
  <si>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</si>
  <si>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</si>
  <si>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</si>
  <si>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</si>
  <si>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</si>
  <si>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</si>
  <si>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</si>
  <si>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</si>
  <si>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</si>
  <si>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</si>
  <si>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</si>
  <si>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</si>
  <si>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</si>
  <si>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</si>
  <si>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</si>
  <si>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</si>
  <si>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</si>
  <si>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</si>
  <si>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</si>
  <si>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</si>
  <si>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</si>
  <si>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</si>
  <si>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</si>
  <si>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</si>
  <si>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</si>
  <si>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</si>
  <si>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</si>
  <si>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</si>
  <si>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</si>
  <si>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</si>
  <si>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</si>
  <si>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</si>
  <si>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</si>
  <si>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</si>
  <si>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</si>
  <si>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</si>
  <si>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</si>
  <si>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</si>
  <si>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</si>
  <si>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</si>
  <si>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</si>
  <si>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</si>
  <si>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</si>
  <si>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</si>
  <si>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</si>
  <si>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</si>
  <si>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</si>
  <si>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</si>
  <si>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</si>
  <si>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</si>
  <si>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</si>
  <si>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</si>
  <si>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</si>
  <si>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</si>
  <si>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</si>
  <si>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</si>
  <si>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</si>
  <si>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</si>
  <si>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</si>
  <si>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</si>
  <si>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</si>
  <si>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</si>
  <si>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</si>
  <si>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</si>
  <si>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</si>
  <si>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</si>
  <si>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</si>
  <si>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</si>
  <si>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</si>
  <si>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</si>
  <si>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</si>
  <si>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</si>
  <si>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</si>
  <si>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</si>
  <si>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</si>
  <si>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</si>
  <si>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</si>
  <si>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</si>
  <si>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</si>
  <si>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</si>
  <si>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</si>
  <si>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</si>
  <si>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</si>
  <si>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</si>
  <si>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</si>
  <si>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</si>
  <si>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</si>
  <si>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</si>
  <si>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</si>
  <si>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</si>
  <si>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</si>
  <si>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</si>
  <si>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</si>
  <si>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</si>
  <si>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</si>
  <si>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</si>
  <si>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</si>
  <si>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</si>
  <si>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</si>
  <si>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</si>
  <si>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</si>
  <si>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</si>
  <si>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</si>
  <si>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</si>
  <si>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</si>
  <si>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</si>
  <si>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</si>
  <si>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</si>
  <si>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</si>
  <si>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</si>
  <si>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</si>
  <si>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</si>
  <si>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</si>
  <si>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</si>
  <si>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</si>
  <si>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</si>
  <si>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</si>
  <si>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</si>
  <si>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</si>
  <si>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</si>
  <si>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</si>
  <si>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</si>
  <si>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</si>
  <si>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</si>
  <si>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</si>
  <si>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</si>
  <si>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</si>
  <si>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</si>
  <si>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</si>
  <si>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</si>
  <si>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</si>
  <si>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</si>
  <si>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</si>
  <si>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</si>
  <si>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</si>
  <si>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</si>
  <si>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</si>
  <si>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</si>
  <si>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</si>
  <si>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</si>
  <si>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</si>
  <si>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</si>
  <si>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</si>
  <si>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</si>
  <si>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</si>
  <si>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</si>
  <si>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</si>
  <si>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</si>
  <si>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</si>
  <si>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</si>
  <si>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</si>
  <si>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</si>
  <si>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</si>
  <si>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</si>
  <si>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</si>
  <si>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</si>
  <si>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</si>
  <si>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</si>
  <si>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</si>
  <si>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</si>
  <si>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</si>
  <si>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</si>
  <si>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</si>
  <si>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</si>
  <si>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</si>
  <si>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</si>
  <si>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</si>
  <si>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</si>
  <si>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</si>
  <si>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</si>
  <si>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</si>
  <si>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</si>
  <si>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</si>
  <si>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</si>
  <si>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</si>
  <si>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</si>
  <si>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</si>
  <si>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</si>
  <si>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</si>
  <si>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</si>
  <si>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</si>
  <si>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</si>
  <si>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</si>
  <si>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</si>
  <si>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</si>
  <si>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</si>
  <si>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</si>
  <si>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</si>
  <si>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</si>
  <si>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</si>
  <si>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</si>
  <si>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</si>
  <si>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</si>
  <si>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</si>
  <si>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</si>
  <si>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</si>
  <si>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</si>
  <si>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</si>
  <si>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</si>
  <si>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</si>
  <si>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</si>
  <si>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</si>
  <si>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</si>
  <si>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</si>
  <si>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</si>
  <si>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</si>
  <si>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</si>
  <si>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</si>
  <si>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</si>
  <si>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</si>
  <si>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</si>
  <si>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</si>
  <si>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</si>
  <si>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</si>
  <si>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</si>
  <si>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</si>
  <si>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</si>
  <si>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</si>
  <si>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</si>
  <si>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</si>
  <si>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</si>
  <si>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</si>
  <si>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</si>
  <si>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</si>
  <si>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</si>
  <si>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</si>
  <si>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</si>
  <si>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</si>
  <si>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</si>
  <si>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</si>
  <si>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</si>
  <si>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</si>
  <si>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</si>
  <si>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</si>
  <si>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</si>
  <si>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</si>
  <si>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</si>
  <si>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</si>
  <si>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</si>
  <si>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</si>
  <si>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</si>
  <si>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</si>
  <si>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</si>
  <si>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</si>
  <si>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</si>
  <si>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</si>
  <si>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</si>
  <si>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</si>
  <si>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</si>
  <si>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</si>
  <si>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</si>
  <si>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</si>
  <si>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</si>
  <si>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</si>
  <si>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</si>
  <si>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</si>
  <si>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</si>
  <si>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</si>
  <si>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</si>
  <si>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</si>
  <si>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</si>
  <si>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</si>
  <si>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</si>
  <si>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</si>
  <si>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</si>
  <si>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</si>
  <si>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</si>
  <si>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</si>
  <si>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</si>
  <si>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</si>
  <si>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</si>
  <si>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</si>
  <si>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</si>
  <si>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</si>
  <si>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</si>
  <si>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</si>
  <si>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</si>
  <si>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</si>
  <si>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</si>
  <si>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</si>
  <si>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</si>
  <si>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</si>
  <si>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</si>
  <si>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</si>
  <si>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</si>
  <si>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</si>
  <si>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</si>
  <si>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</si>
  <si>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</si>
  <si>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</si>
  <si>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</si>
  <si>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</si>
  <si>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</si>
  <si>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</si>
  <si>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</si>
  <si>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</si>
  <si>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</si>
  <si>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</si>
  <si>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</si>
  <si>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</si>
  <si>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</si>
  <si>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</si>
  <si>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</si>
  <si>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</si>
  <si>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</si>
  <si>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</si>
  <si>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</si>
  <si>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</si>
  <si>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</si>
  <si>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</si>
  <si>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</si>
  <si>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</si>
  <si>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</si>
  <si>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</si>
  <si>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</si>
  <si>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</si>
  <si>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</si>
  <si>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</si>
  <si>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</si>
  <si>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</si>
  <si>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</si>
  <si>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</si>
  <si>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</si>
  <si>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</si>
  <si>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</si>
  <si>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</si>
  <si>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</si>
  <si>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</si>
  <si>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</si>
  <si>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</si>
  <si>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</si>
  <si>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</si>
  <si>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</si>
  <si>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</si>
  <si>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</si>
  <si>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</si>
  <si>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</si>
  <si>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</si>
  <si>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</si>
  <si>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</si>
  <si>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</si>
  <si>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</si>
  <si>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</si>
  <si>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</si>
  <si>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</si>
  <si>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</si>
  <si>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</si>
  <si>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</si>
  <si>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</si>
  <si>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</si>
  <si>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</si>
  <si>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</si>
  <si>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</si>
  <si>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</si>
  <si>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</si>
  <si>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</si>
  <si>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</si>
  <si>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</si>
  <si>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</si>
  <si>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</si>
  <si>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</si>
  <si>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</si>
  <si>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</si>
  <si>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</si>
  <si>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</si>
  <si>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</si>
  <si>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</si>
  <si>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</si>
  <si>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</si>
  <si>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</si>
  <si>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</si>
  <si>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</si>
  <si>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</si>
  <si>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</si>
  <si>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</si>
  <si>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</si>
  <si>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</si>
  <si>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</si>
  <si>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</si>
  <si>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</si>
  <si>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</si>
  <si>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</si>
  <si>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</si>
  <si>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</si>
  <si>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</si>
  <si>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</si>
  <si>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</si>
  <si>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</si>
  <si>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</si>
  <si>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</si>
  <si>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</si>
  <si>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</si>
  <si>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</si>
  <si>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</si>
  <si>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</si>
  <si>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</si>
  <si>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</si>
  <si>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</si>
  <si>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</si>
  <si>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</si>
  <si>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</si>
  <si>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</si>
  <si>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</si>
  <si>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</si>
  <si>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</si>
  <si>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</si>
  <si>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</si>
  <si>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</si>
  <si>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</si>
  <si>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</si>
  <si>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</si>
  <si>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</si>
  <si>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</si>
  <si>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</si>
  <si>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</si>
  <si>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</si>
  <si>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</si>
  <si>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</si>
  <si>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</si>
  <si>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</si>
  <si>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</si>
  <si>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</si>
  <si>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</si>
  <si>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</si>
  <si>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</si>
  <si>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</si>
  <si>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</si>
  <si>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</si>
  <si>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</si>
  <si>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</si>
  <si>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</si>
  <si>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</si>
  <si>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</si>
  <si>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</si>
  <si>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</si>
  <si>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</si>
  <si>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</si>
  <si>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</si>
  <si>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</si>
  <si>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</si>
  <si>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</si>
  <si>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</si>
  <si>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</si>
  <si>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</si>
  <si>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</si>
  <si>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</si>
  <si>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</si>
  <si>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</si>
  <si>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</si>
  <si>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</si>
  <si>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</si>
  <si>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</si>
  <si>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</si>
  <si>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</si>
  <si>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</si>
  <si>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</si>
  <si>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</si>
  <si>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</si>
  <si>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</si>
  <si>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</si>
  <si>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</si>
  <si>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</si>
  <si>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</si>
  <si>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</si>
  <si>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</si>
  <si>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</si>
  <si>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</si>
  <si>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</si>
  <si>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</si>
  <si>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</si>
  <si>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</si>
  <si>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</si>
  <si>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</si>
  <si>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</si>
  <si>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</si>
  <si>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</si>
  <si>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</si>
  <si>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</si>
  <si>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</si>
  <si>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</si>
  <si>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</si>
  <si>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</si>
  <si>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</si>
  <si>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</si>
  <si>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</si>
  <si>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</si>
  <si>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</si>
  <si>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</si>
  <si>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</si>
  <si>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</si>
  <si>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</si>
  <si>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</si>
  <si>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</si>
  <si>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</si>
  <si>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</si>
  <si>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</si>
  <si>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</si>
  <si>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</si>
  <si>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</si>
  <si>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</si>
  <si>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</si>
  <si>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</si>
  <si>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</si>
  <si>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</si>
  <si>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</si>
  <si>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</si>
  <si>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</si>
  <si>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</si>
  <si>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</si>
  <si>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</si>
  <si>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</si>
  <si>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</si>
  <si>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</si>
  <si>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</si>
  <si>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</si>
  <si>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</si>
  <si>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</si>
  <si>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</si>
  <si>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</si>
  <si>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</si>
  <si>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</si>
  <si>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</si>
  <si>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</si>
  <si>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</si>
  <si>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</si>
  <si>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</si>
  <si>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</si>
  <si>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</si>
  <si>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</si>
  <si>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</si>
  <si>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</si>
  <si>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</si>
  <si>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</si>
  <si>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</si>
  <si>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</si>
  <si>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</si>
  <si>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</si>
  <si>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</si>
  <si>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</si>
  <si>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</si>
  <si>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</si>
  <si>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</si>
  <si>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</si>
  <si>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</si>
  <si>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</si>
  <si>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</si>
  <si>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</si>
  <si>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</si>
  <si>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</si>
  <si>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</si>
  <si>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</si>
  <si>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</si>
  <si>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</si>
  <si>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</si>
  <si>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</si>
  <si>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</si>
  <si>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</si>
  <si>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</si>
  <si>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</si>
  <si>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</si>
  <si>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</si>
  <si>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</si>
  <si>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</si>
  <si>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</si>
  <si>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</si>
  <si>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</si>
  <si>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</si>
  <si>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</si>
  <si>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</si>
  <si>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</si>
  <si>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</si>
  <si>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</si>
  <si>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</si>
  <si>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</si>
  <si>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</si>
  <si>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</si>
  <si>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</si>
  <si>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</si>
  <si>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</si>
  <si>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</si>
  <si>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</si>
  <si>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</si>
  <si>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</si>
  <si>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</si>
  <si>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</si>
  <si>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</si>
  <si>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</si>
  <si>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</si>
  <si>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</si>
  <si>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</si>
  <si>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</si>
  <si>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</si>
  <si>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</si>
  <si>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</si>
  <si>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</si>
  <si>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</si>
  <si>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</si>
  <si>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</si>
  <si>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</si>
  <si>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</si>
  <si>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</si>
  <si>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</si>
  <si>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</si>
  <si>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</si>
  <si>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</si>
  <si>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</si>
  <si>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</si>
  <si>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</si>
  <si>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</si>
  <si>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</si>
  <si>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</si>
  <si>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</si>
  <si>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</si>
  <si>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</si>
  <si>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</si>
  <si>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</si>
  <si>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</si>
  <si>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</si>
  <si>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</si>
  <si>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</si>
  <si>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</si>
  <si>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</si>
  <si>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</si>
  <si>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</si>
  <si>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</si>
  <si>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</si>
  <si>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</si>
  <si>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</si>
  <si>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</si>
  <si>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</si>
  <si>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</si>
  <si>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</si>
  <si>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</si>
  <si>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</si>
  <si>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</si>
  <si>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</si>
  <si>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</si>
  <si>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</si>
  <si>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</si>
  <si>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</si>
  <si>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</si>
  <si>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</si>
  <si>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</si>
  <si>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</si>
  <si>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</si>
  <si>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</si>
  <si>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</si>
  <si>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</si>
  <si>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</si>
  <si>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</si>
  <si>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</si>
  <si>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</si>
  <si>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</si>
  <si>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</si>
  <si>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</si>
  <si>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</si>
  <si>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</si>
  <si>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</si>
  <si>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</si>
  <si>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</si>
  <si>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</si>
  <si>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</si>
  <si>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</si>
  <si>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</si>
  <si>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</si>
  <si>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</si>
  <si>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</si>
  <si>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</si>
  <si>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</si>
  <si>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</si>
  <si>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</si>
  <si>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</si>
  <si>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</si>
  <si>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</si>
  <si>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</si>
  <si>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</si>
  <si>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</si>
  <si>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</si>
  <si>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</si>
  <si>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</si>
  <si>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</si>
  <si>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</si>
  <si>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</si>
  <si>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</si>
  <si>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</si>
  <si>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</si>
  <si>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</si>
  <si>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</si>
  <si>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</si>
  <si>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</si>
  <si>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</si>
  <si>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</si>
  <si>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</si>
  <si>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</si>
  <si>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</si>
  <si>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</si>
  <si>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</si>
  <si>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</si>
  <si>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</si>
  <si>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</si>
  <si>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</si>
  <si>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</si>
  <si>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</si>
  <si>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</si>
  <si>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</si>
  <si>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</si>
  <si>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</si>
  <si>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</si>
  <si>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</si>
  <si>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</si>
  <si>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</si>
  <si>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</si>
  <si>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</si>
  <si>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</si>
  <si>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</si>
  <si>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</si>
  <si>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</si>
  <si>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</si>
  <si>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</si>
  <si>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</si>
  <si>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</si>
  <si>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</si>
  <si>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</si>
  <si>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</si>
  <si>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</si>
  <si>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</si>
  <si>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</si>
  <si>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</si>
  <si>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</si>
  <si>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</si>
  <si>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</si>
  <si>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</si>
  <si>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</si>
  <si>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</si>
  <si>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</si>
  <si>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</si>
  <si>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</si>
  <si>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</si>
  <si>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</si>
  <si>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</si>
  <si>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</si>
  <si>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</si>
  <si>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</si>
  <si>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</si>
  <si>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</si>
  <si>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</si>
  <si>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</si>
  <si>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</si>
  <si>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</si>
  <si>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</si>
  <si>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</si>
  <si>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</si>
  <si>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</si>
  <si>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</si>
  <si>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</si>
  <si>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</si>
  <si>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</si>
  <si>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</si>
  <si>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</si>
  <si>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</si>
  <si>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</si>
  <si>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</si>
  <si>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</si>
  <si>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</si>
  <si>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</si>
  <si>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</si>
  <si>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</si>
  <si>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</si>
  <si>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</si>
  <si>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</si>
  <si>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</si>
  <si>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</si>
  <si>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</si>
  <si>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</si>
  <si>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</si>
  <si>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</si>
  <si>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</si>
  <si>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</si>
  <si>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</si>
  <si>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</si>
  <si>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</si>
  <si>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</si>
  <si>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</si>
  <si>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</si>
  <si>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</si>
  <si>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</si>
  <si>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</si>
  <si>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</si>
  <si>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</si>
  <si>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</si>
  <si>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</si>
  <si>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</si>
  <si>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</si>
  <si>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</si>
  <si>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</si>
  <si>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</si>
  <si>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</si>
  <si>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</si>
  <si>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</si>
  <si>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</si>
  <si>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</si>
  <si>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</si>
  <si>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</si>
  <si>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</si>
  <si>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</si>
  <si>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</si>
  <si>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</si>
  <si>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</si>
  <si>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</si>
  <si>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</si>
  <si>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</si>
  <si>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</si>
  <si>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</si>
  <si>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</si>
  <si>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</si>
  <si>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</si>
  <si>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</si>
  <si>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</si>
  <si>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</si>
  <si>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</si>
  <si>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</si>
  <si>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</si>
  <si>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</si>
  <si>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</si>
  <si>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</si>
  <si>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</si>
  <si>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</si>
  <si>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</si>
  <si>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</si>
  <si>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</si>
  <si>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</si>
  <si>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</si>
  <si>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</si>
  <si>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</si>
  <si>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</si>
  <si>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</si>
  <si>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</si>
  <si>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</si>
  <si>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</si>
  <si>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</si>
  <si>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</si>
  <si>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</si>
  <si>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</si>
  <si>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</si>
  <si>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</si>
  <si>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</si>
  <si>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</si>
  <si>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</si>
  <si>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</si>
  <si>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</si>
  <si>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</si>
  <si>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</si>
  <si>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</si>
  <si>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</si>
  <si>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</si>
  <si>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</si>
  <si>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</si>
  <si>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</si>
  <si>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</si>
  <si>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</si>
  <si>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</si>
  <si>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</si>
  <si>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</si>
  <si>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</si>
  <si>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</si>
  <si>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</si>
  <si>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</si>
  <si>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</si>
  <si>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</si>
  <si>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</si>
  <si>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</si>
  <si>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</si>
  <si>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</si>
  <si>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</si>
  <si>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</si>
  <si>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</si>
  <si>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</si>
  <si>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</si>
  <si>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</si>
  <si>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</si>
  <si>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</si>
  <si>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</si>
  <si>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</si>
  <si>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</si>
  <si>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</si>
  <si>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</si>
  <si>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</si>
  <si>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</si>
  <si>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</si>
  <si>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</si>
  <si>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</si>
  <si>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</si>
  <si>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</si>
  <si>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</si>
  <si>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</si>
  <si>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</si>
  <si>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</si>
  <si>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</si>
  <si>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</si>
  <si>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</si>
  <si>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</si>
  <si>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</si>
  <si>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</si>
  <si>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</si>
  <si>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</si>
  <si>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</si>
  <si>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</si>
  <si>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</si>
  <si>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</si>
  <si>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</si>
  <si>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</si>
  <si>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</si>
  <si>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</si>
  <si>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</si>
  <si>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</si>
  <si>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</si>
  <si>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</si>
  <si>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</si>
  <si>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</si>
  <si>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</si>
  <si>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</si>
  <si>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</si>
  <si>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</si>
  <si>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</si>
  <si>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</si>
  <si>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</si>
  <si>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</si>
  <si>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</si>
  <si>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</si>
  <si>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</si>
  <si>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</si>
  <si>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</si>
  <si>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</si>
  <si>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</si>
  <si>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</si>
  <si>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</si>
  <si>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</si>
  <si>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</si>
  <si>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</si>
  <si>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</si>
  <si>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</si>
  <si>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</si>
  <si>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</si>
  <si>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</si>
  <si>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</si>
  <si>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</si>
  <si>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</si>
  <si>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</si>
  <si>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</si>
  <si>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</si>
  <si>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</si>
  <si>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</si>
  <si>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</si>
  <si>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</si>
  <si>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</si>
  <si>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</si>
  <si>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</si>
  <si>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</si>
  <si>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</si>
  <si>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</si>
  <si>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</si>
  <si>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</si>
  <si>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</si>
  <si>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</si>
  <si>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</si>
  <si>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</si>
  <si>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</si>
  <si>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</si>
  <si>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</si>
  <si>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</si>
  <si>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</si>
  <si>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</si>
  <si>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</si>
  <si>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</si>
  <si>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</si>
  <si>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</si>
  <si>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</si>
  <si>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</si>
  <si>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</si>
  <si>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</si>
  <si>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</si>
  <si>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</si>
  <si>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</si>
  <si>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</si>
  <si>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</si>
  <si>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</si>
  <si>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</si>
  <si>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</si>
  <si>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</si>
  <si>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</si>
  <si>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</si>
  <si>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</si>
  <si>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</si>
  <si>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</si>
  <si>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</si>
  <si>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</si>
  <si>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</si>
  <si>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</si>
  <si>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</si>
  <si>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</si>
  <si>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</si>
  <si>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</si>
  <si>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</si>
  <si>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</si>
  <si>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</si>
  <si>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</si>
  <si>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</si>
  <si>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</si>
  <si>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</si>
  <si>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</si>
  <si>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</si>
  <si>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</si>
  <si>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</si>
  <si>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</si>
  <si>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</si>
  <si>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</si>
  <si>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</si>
  <si>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</si>
  <si>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</si>
  <si>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</si>
  <si>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</si>
  <si>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</si>
  <si>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</si>
  <si>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</si>
  <si>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</si>
  <si>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</si>
  <si>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</si>
  <si>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</si>
  <si>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</si>
  <si>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</si>
  <si>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</si>
  <si>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</si>
  <si>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</si>
  <si>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</si>
  <si>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</si>
  <si>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</si>
  <si>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</si>
  <si>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</si>
  <si>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</si>
  <si>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</si>
  <si>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</si>
  <si>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</si>
  <si>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</si>
  <si>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</si>
  <si>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</si>
  <si>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</si>
  <si>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</si>
  <si>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</si>
  <si>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</si>
  <si>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</si>
  <si>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</si>
  <si>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</si>
  <si>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</si>
  <si>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</si>
  <si>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</si>
  <si>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</si>
  <si>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</si>
  <si>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</si>
  <si>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</si>
  <si>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</si>
  <si>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</si>
  <si>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</si>
  <si>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</si>
  <si>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</si>
  <si>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</si>
  <si>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</si>
  <si>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</si>
  <si>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</si>
  <si>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</si>
  <si>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</si>
  <si>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</si>
  <si>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</si>
  <si>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</si>
  <si>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</si>
  <si>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</si>
  <si>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</si>
  <si>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</si>
  <si>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</si>
  <si>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</si>
  <si>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</si>
  <si>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</si>
  <si>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</si>
  <si>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</si>
  <si>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</si>
  <si>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</si>
  <si>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</si>
  <si>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</si>
  <si>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</si>
  <si>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</si>
  <si>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</si>
  <si>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</si>
  <si>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</si>
  <si>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</si>
  <si>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</si>
  <si>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</si>
  <si>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</si>
  <si>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</si>
  <si>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</si>
  <si>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</si>
  <si>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</si>
  <si>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</si>
  <si>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</si>
  <si>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</si>
  <si>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</si>
  <si>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</si>
  <si>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</si>
  <si>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</si>
  <si>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</si>
  <si>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</si>
  <si>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</si>
  <si>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</si>
  <si>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</si>
  <si>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</si>
  <si>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</si>
  <si>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</si>
  <si>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</si>
  <si>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</si>
  <si>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</si>
  <si>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</si>
  <si>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</si>
  <si>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</si>
  <si>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</si>
  <si>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</si>
  <si>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</si>
  <si>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</si>
  <si>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</si>
  <si>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</si>
  <si>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</si>
  <si>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</si>
  <si>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</si>
  <si>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</si>
  <si>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</si>
  <si>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</si>
  <si>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</si>
  <si>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</si>
  <si>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</si>
  <si>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</si>
  <si>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</si>
  <si>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</si>
  <si>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</si>
  <si>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</si>
  <si>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</si>
  <si>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</si>
  <si>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</si>
  <si>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</si>
  <si>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</si>
  <si>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</si>
  <si>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</si>
  <si>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</si>
  <si>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</si>
  <si>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</si>
  <si>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</si>
  <si>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</si>
  <si>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</si>
  <si>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</si>
  <si>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</si>
  <si>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</si>
  <si>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</si>
  <si>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</si>
  <si>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</si>
  <si>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</si>
  <si>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</si>
  <si>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</si>
  <si>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</si>
  <si>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</si>
  <si>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</si>
  <si>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</si>
  <si>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</si>
  <si>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</si>
  <si>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</si>
  <si>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</si>
  <si>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</si>
  <si>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</si>
  <si>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</si>
  <si>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</si>
  <si>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</si>
  <si>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</si>
  <si>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</si>
  <si>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</si>
  <si>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</si>
  <si>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</si>
  <si>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</si>
  <si>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</si>
  <si>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</si>
  <si>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</si>
  <si>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</si>
  <si>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</si>
  <si>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</si>
  <si>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</si>
  <si>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</si>
  <si>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</si>
  <si>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</si>
  <si>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</si>
  <si>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</si>
  <si>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</si>
  <si>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</si>
  <si>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</si>
  <si>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</si>
  <si>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</si>
  <si>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</si>
  <si>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</si>
  <si>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</si>
  <si>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</si>
  <si>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</si>
  <si>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</si>
  <si>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</si>
  <si>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</si>
  <si>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</si>
  <si>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</si>
  <si>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</si>
  <si>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</si>
  <si>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</si>
  <si>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</si>
  <si>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</si>
  <si>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</si>
  <si>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</si>
  <si>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</si>
  <si>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</si>
  <si>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</si>
  <si>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</si>
  <si>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</si>
  <si>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</si>
  <si>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</si>
  <si>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</si>
  <si>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</si>
  <si>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</si>
  <si>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</si>
  <si>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</si>
  <si>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</si>
  <si>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</si>
  <si>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</si>
  <si>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</si>
  <si>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</si>
  <si>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</si>
  <si>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</si>
  <si>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</si>
  <si>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</si>
  <si>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</si>
  <si>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</si>
  <si>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</si>
  <si>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</si>
  <si>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</si>
  <si>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</si>
  <si>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</si>
  <si>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</si>
  <si>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</si>
  <si>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</si>
  <si>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</si>
  <si>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</si>
  <si>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</si>
  <si>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</si>
  <si>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</si>
  <si>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</si>
  <si>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</si>
  <si>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</si>
  <si>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</si>
  <si>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</si>
  <si>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</si>
  <si>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</si>
  <si>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</si>
  <si>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</si>
  <si>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</si>
  <si>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</si>
  <si>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</si>
  <si>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</si>
  <si>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</si>
  <si>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</si>
  <si>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</si>
  <si>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</si>
  <si>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</si>
  <si>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</si>
  <si>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</si>
  <si>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</si>
  <si>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</si>
  <si>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</si>
  <si>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</si>
  <si>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</si>
  <si>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</si>
  <si>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</si>
  <si>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</si>
  <si>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</si>
  <si>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</si>
  <si>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</si>
  <si>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</si>
  <si>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</si>
  <si>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</si>
  <si>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</si>
  <si>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</si>
  <si>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</si>
  <si>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</si>
  <si>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</si>
  <si>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</si>
  <si>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</si>
  <si>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</si>
  <si>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</si>
  <si>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</si>
  <si>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</si>
  <si>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</si>
  <si>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</si>
  <si>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</si>
  <si>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</si>
  <si>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</si>
  <si>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</si>
  <si>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</si>
  <si>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</si>
  <si>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</si>
  <si>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</si>
  <si>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</si>
  <si>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</si>
  <si>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</si>
  <si>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</si>
  <si>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</si>
  <si>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</si>
  <si>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</si>
  <si>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</si>
  <si>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</si>
  <si>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</si>
  <si>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</si>
  <si>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</si>
  <si>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</si>
  <si>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</si>
  <si>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</si>
  <si>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</si>
  <si>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</si>
  <si>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</si>
  <si>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</si>
  <si>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</si>
  <si>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</si>
  <si>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</si>
  <si>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</si>
  <si>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</si>
  <si>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</si>
  <si>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</si>
  <si>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</si>
  <si>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</si>
  <si>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</si>
  <si>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</si>
  <si>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</si>
  <si>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</si>
  <si>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</si>
  <si>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</si>
  <si>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</si>
  <si>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</si>
  <si>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</si>
  <si>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</si>
  <si>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</si>
  <si>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</si>
  <si>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</si>
  <si>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</si>
  <si>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</si>
  <si>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</si>
  <si>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</si>
  <si>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</si>
  <si>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</si>
  <si>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</si>
  <si>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</si>
  <si>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</si>
  <si>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</si>
  <si>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</si>
  <si>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</si>
  <si>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</si>
  <si>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</si>
  <si>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</si>
  <si>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</si>
  <si>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</si>
  <si>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</si>
  <si>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</si>
  <si>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</si>
  <si>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</si>
  <si>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</si>
  <si>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</si>
  <si>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</si>
  <si>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</si>
  <si>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</si>
  <si>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</si>
  <si>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</si>
  <si>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</si>
  <si>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</si>
  <si>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</si>
  <si>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</si>
  <si>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</si>
  <si>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</si>
  <si>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</si>
  <si>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</si>
  <si>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</si>
  <si>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</si>
  <si>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</si>
  <si>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</si>
  <si>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</si>
  <si>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</si>
  <si>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</si>
  <si>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</si>
  <si>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</si>
  <si>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</si>
  <si>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</si>
  <si>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</si>
  <si>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</si>
  <si>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</si>
  <si>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</si>
  <si>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</si>
  <si>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</si>
  <si>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</si>
  <si>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</si>
  <si>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</si>
  <si>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</si>
  <si>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</si>
  <si>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</si>
  <si>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</si>
  <si>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</si>
  <si>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</si>
  <si>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</si>
  <si>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</si>
  <si>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</si>
  <si>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</si>
  <si>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</si>
  <si>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</si>
  <si>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</si>
  <si>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</si>
  <si>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</si>
  <si>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</si>
  <si>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</si>
  <si>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</si>
  <si>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</si>
  <si>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</si>
  <si>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</si>
  <si>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</si>
  <si>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</si>
  <si>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</si>
  <si>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</si>
  <si>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</si>
  <si>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</si>
  <si>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</si>
  <si>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</si>
  <si>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</si>
  <si>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</si>
  <si>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</si>
  <si>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</si>
  <si>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</si>
  <si>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</si>
  <si>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</si>
  <si>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</si>
  <si>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</si>
  <si>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</si>
  <si>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</si>
  <si>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</si>
  <si>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</si>
  <si>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</si>
  <si>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</si>
  <si>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</si>
  <si>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</si>
  <si>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</si>
  <si>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</si>
  <si>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</si>
  <si>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</si>
  <si>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</si>
  <si>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</si>
  <si>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</si>
  <si>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</si>
  <si>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</si>
  <si>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</si>
  <si>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</si>
  <si>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</si>
  <si>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</si>
  <si>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</si>
  <si>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</si>
  <si>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</si>
  <si>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</si>
  <si>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</si>
  <si>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</si>
  <si>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</si>
  <si>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</si>
  <si>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</si>
  <si>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</si>
  <si>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</si>
  <si>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</si>
  <si>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</si>
  <si>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</si>
  <si>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</si>
  <si>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</si>
  <si>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</si>
  <si>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</si>
  <si>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</si>
  <si>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</si>
  <si>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</si>
  <si>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</si>
  <si>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</si>
  <si>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</si>
  <si>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</si>
  <si>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</si>
  <si>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</si>
  <si>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</si>
  <si>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</si>
  <si>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</si>
  <si>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</si>
  <si>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</si>
  <si>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</si>
  <si>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</si>
  <si>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</si>
  <si>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</si>
  <si>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</si>
  <si>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</si>
  <si>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</si>
  <si>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</si>
  <si>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</si>
  <si>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</si>
  <si>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</si>
  <si>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</si>
  <si>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</si>
  <si>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</si>
  <si>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</si>
  <si>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</si>
  <si>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</si>
  <si>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</si>
  <si>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</si>
  <si>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</si>
  <si>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</si>
  <si>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</si>
  <si>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</si>
  <si>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</si>
  <si>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</si>
  <si>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</si>
  <si>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</si>
  <si>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</si>
  <si>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</si>
  <si>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</si>
  <si>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</si>
  <si>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</si>
  <si>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</si>
  <si>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</si>
  <si>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</si>
  <si>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</si>
  <si>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</si>
  <si>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</si>
  <si>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</si>
  <si>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</si>
  <si>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</si>
  <si>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</si>
  <si>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</si>
  <si>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</si>
  <si>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</si>
  <si>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</si>
  <si>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</si>
  <si>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</si>
  <si>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</si>
  <si>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</si>
  <si>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</si>
  <si>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</si>
  <si>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</si>
  <si>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</si>
  <si>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</si>
  <si>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</si>
  <si>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</si>
  <si>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</si>
  <si>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</si>
  <si>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</si>
  <si>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</si>
  <si>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</si>
  <si>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</si>
  <si>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</si>
  <si>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</si>
  <si>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</si>
  <si>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</si>
  <si>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</si>
  <si>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</si>
  <si>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</si>
  <si>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</si>
  <si>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</si>
  <si>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</si>
  <si>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</si>
  <si>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</si>
  <si>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</si>
  <si>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</si>
  <si>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</si>
  <si>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</si>
  <si>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</si>
  <si>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</si>
  <si>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</si>
  <si>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</si>
  <si>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</si>
  <si>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</si>
  <si>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</si>
  <si>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</si>
  <si>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</si>
  <si>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</si>
  <si>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</si>
  <si>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</si>
  <si>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</si>
  <si>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</si>
  <si>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</si>
  <si>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</si>
  <si>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</si>
  <si>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</si>
  <si>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</si>
  <si>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</si>
  <si>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</si>
  <si>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</si>
  <si>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</si>
  <si>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</si>
  <si>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</si>
  <si>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</si>
  <si>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</si>
  <si>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</si>
  <si>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</si>
  <si>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</si>
  <si>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</si>
  <si>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</si>
  <si>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</si>
  <si>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</si>
  <si>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</si>
  <si>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</si>
  <si>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</si>
  <si>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</si>
  <si>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</si>
  <si>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</si>
  <si>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</si>
  <si>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</si>
  <si>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</si>
  <si>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</si>
  <si>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</si>
  <si>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</si>
  <si>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</si>
  <si>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</si>
  <si>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</si>
  <si>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</si>
  <si>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</si>
  <si>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</si>
  <si>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</si>
  <si>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</si>
  <si>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</si>
  <si>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</si>
  <si>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</si>
  <si>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</si>
  <si>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</si>
  <si>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</si>
  <si>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</si>
  <si>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</si>
  <si>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</si>
  <si>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</si>
  <si>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</si>
  <si>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</si>
  <si>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</si>
  <si>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</si>
  <si>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</si>
  <si>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</si>
  <si>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</si>
  <si>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</si>
  <si>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</si>
  <si>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</si>
  <si>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</si>
  <si>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</si>
  <si>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</si>
  <si>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</si>
  <si>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</si>
  <si>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</si>
  <si>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</si>
  <si>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</si>
  <si>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</si>
  <si>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</si>
  <si>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</si>
  <si>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</si>
  <si>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</si>
  <si>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</si>
  <si>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</si>
  <si>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</si>
  <si>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</si>
  <si>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</si>
  <si>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</si>
  <si>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</si>
  <si>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</si>
  <si>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</si>
  <si>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</si>
  <si>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</si>
  <si>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</si>
  <si>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</si>
  <si>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</si>
  <si>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</si>
  <si>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</si>
  <si>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</si>
  <si>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</si>
  <si>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</si>
  <si>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</si>
  <si>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</si>
  <si>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</si>
  <si>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</si>
  <si>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</si>
  <si>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</si>
  <si>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</si>
  <si>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</si>
  <si>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</si>
  <si>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</si>
  <si>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</si>
  <si>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</si>
  <si>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</si>
  <si>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</si>
  <si>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</si>
  <si>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</si>
  <si>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</si>
  <si>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</si>
  <si>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</si>
  <si>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</si>
  <si>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</si>
  <si>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</si>
  <si>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</si>
  <si>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</si>
  <si>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</si>
  <si>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</si>
  <si>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</si>
  <si>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</si>
  <si>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</si>
  <si>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</si>
  <si>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</si>
  <si>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</si>
  <si>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</si>
  <si>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</si>
  <si>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</si>
  <si>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</si>
  <si>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</si>
  <si>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</si>
  <si>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</si>
  <si>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</si>
  <si>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</si>
  <si>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</si>
  <si>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</si>
  <si>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</si>
  <si>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</si>
  <si>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</si>
  <si>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</si>
  <si>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</si>
  <si>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</si>
  <si>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</si>
  <si>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</si>
  <si>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</si>
  <si>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</si>
  <si>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</si>
  <si>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</si>
  <si>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</si>
  <si>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</si>
  <si>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</si>
  <si>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</si>
  <si>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</si>
  <si>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</si>
  <si>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</si>
  <si>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</si>
  <si>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</si>
  <si>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</si>
  <si>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</si>
  <si>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</si>
  <si>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</si>
  <si>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</si>
  <si>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</si>
  <si>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</si>
  <si>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</si>
  <si>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</si>
  <si>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</si>
  <si>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</si>
  <si>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</si>
  <si>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</si>
  <si>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</si>
  <si>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</si>
  <si>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</si>
  <si>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</si>
  <si>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</si>
  <si>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</si>
  <si>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</si>
  <si>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</si>
  <si>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</si>
  <si>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</si>
  <si>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</si>
  <si>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</si>
  <si>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</si>
  <si>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</si>
  <si>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</si>
  <si>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</si>
  <si>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</si>
  <si>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</si>
  <si>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</si>
  <si>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</si>
  <si>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</si>
  <si>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</si>
  <si>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</si>
  <si>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</si>
  <si>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</si>
  <si>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</si>
  <si>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</si>
  <si>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</si>
  <si>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</si>
  <si>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</si>
  <si>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</si>
  <si>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</si>
  <si>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</si>
  <si>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</si>
  <si>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</si>
  <si>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</si>
  <si>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</si>
  <si>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</si>
  <si>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</si>
  <si>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</si>
  <si>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</si>
  <si>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</si>
  <si>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</si>
  <si>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</si>
  <si>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</si>
  <si>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</si>
  <si>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</si>
  <si>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</si>
  <si>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</si>
  <si>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</si>
  <si>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</si>
  <si>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</si>
  <si>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</si>
  <si>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</si>
  <si>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</si>
  <si>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</si>
  <si>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</si>
  <si>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</si>
  <si>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</si>
  <si>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</si>
  <si>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</si>
  <si>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</si>
  <si>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</si>
  <si>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</si>
  <si>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</si>
  <si>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</si>
  <si>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</si>
  <si>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</si>
  <si>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</si>
  <si>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</si>
  <si>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</si>
  <si>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</si>
  <si>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</si>
  <si>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</si>
  <si>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</si>
  <si>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</si>
  <si>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</si>
  <si>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</si>
  <si>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</si>
  <si>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</si>
  <si>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</si>
  <si>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</si>
  <si>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</si>
  <si>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</si>
  <si>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</si>
  <si>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</si>
  <si>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</si>
  <si>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</si>
  <si>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</si>
  <si>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</si>
  <si>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</si>
  <si>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</si>
  <si>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</si>
  <si>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</si>
  <si>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</si>
  <si>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</si>
  <si>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</si>
  <si>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</si>
  <si>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</si>
  <si>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</si>
  <si>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</si>
  <si>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</si>
  <si>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</si>
  <si>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</si>
  <si>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</si>
  <si>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</si>
  <si>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</si>
  <si>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</si>
  <si>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</si>
  <si>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</si>
  <si>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</si>
  <si>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</si>
  <si>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</si>
  <si>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</si>
  <si>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</si>
  <si>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</si>
  <si>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</si>
  <si>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</si>
  <si>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</si>
  <si>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</si>
  <si>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</si>
  <si>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</si>
  <si>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</si>
  <si>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</si>
  <si>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</si>
  <si>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</si>
  <si>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</si>
  <si>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</si>
  <si>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</si>
  <si>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</si>
  <si>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</si>
  <si>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</si>
  <si>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</si>
  <si>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</si>
  <si>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</si>
  <si>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</si>
  <si>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</si>
  <si>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</si>
  <si>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</si>
  <si>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</si>
  <si>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</si>
  <si>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</si>
  <si>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</si>
  <si>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</si>
  <si>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</si>
  <si>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</si>
  <si>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</si>
  <si>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</si>
  <si>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</si>
  <si>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</si>
  <si>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</si>
  <si>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</si>
  <si>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</si>
  <si>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</si>
  <si>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</si>
  <si>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</si>
  <si>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</si>
  <si>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</si>
  <si>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</si>
  <si>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</si>
  <si>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</si>
  <si>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</si>
  <si>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</si>
  <si>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</si>
  <si>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</si>
  <si>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</si>
  <si>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</si>
  <si>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</si>
  <si>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</si>
  <si>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</si>
  <si>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</si>
  <si>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</si>
  <si>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</si>
  <si>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</si>
  <si>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</si>
  <si>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</si>
  <si>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</si>
  <si>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</si>
  <si>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</si>
  <si>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</si>
  <si>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</si>
  <si>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</si>
  <si>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</si>
  <si>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</si>
  <si>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</si>
  <si>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</si>
  <si>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</si>
  <si>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</si>
  <si>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</si>
  <si>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</si>
  <si>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</si>
  <si>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</si>
  <si>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</si>
  <si>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</si>
  <si>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</si>
  <si>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</si>
  <si>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</si>
  <si>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</si>
  <si>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</si>
  <si>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</si>
  <si>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</si>
  <si>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</si>
  <si>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</si>
  <si>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</si>
  <si>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</si>
  <si>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</si>
  <si>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</si>
  <si>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</si>
  <si>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</si>
  <si>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</si>
  <si>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</si>
  <si>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</si>
  <si>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</si>
  <si>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</si>
  <si>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</si>
  <si>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</si>
  <si>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</si>
  <si>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</si>
  <si>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</si>
  <si>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</si>
  <si>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</si>
  <si>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</si>
  <si>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</si>
  <si>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</si>
  <si>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</si>
  <si>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</si>
  <si>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</si>
  <si>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</si>
  <si>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</si>
  <si>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</si>
  <si>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</si>
  <si>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</si>
  <si>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</si>
  <si>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</si>
  <si>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</si>
  <si>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</si>
  <si>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</si>
  <si>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</si>
  <si>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</si>
  <si>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</si>
  <si>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</si>
  <si>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</si>
  <si>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</si>
  <si>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</si>
  <si>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</si>
  <si>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</si>
  <si>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</si>
  <si>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</si>
  <si>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</si>
  <si>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</si>
  <si>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</si>
  <si>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</si>
  <si>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</si>
  <si>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</si>
  <si>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</si>
  <si>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</si>
  <si>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</si>
  <si>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</si>
  <si>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</si>
  <si>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</si>
  <si>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</si>
  <si>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</si>
  <si>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</si>
  <si>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</si>
  <si>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</si>
  <si>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</si>
  <si>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</si>
  <si>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</si>
  <si>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</si>
  <si>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</si>
  <si>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</si>
  <si>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</si>
  <si>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</si>
  <si>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</si>
  <si>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</si>
  <si>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</si>
  <si>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</si>
  <si>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</si>
  <si>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</si>
  <si>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</si>
  <si>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</si>
  <si>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</si>
  <si>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</si>
  <si>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</si>
  <si>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</si>
  <si>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</si>
  <si>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</si>
  <si>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</si>
  <si>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</si>
  <si>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</si>
  <si>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</si>
  <si>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</si>
  <si>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</si>
  <si>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</si>
  <si>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</si>
  <si>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</si>
  <si>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</si>
  <si>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</si>
  <si>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</si>
  <si>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</si>
  <si>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</si>
  <si>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</si>
  <si>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</si>
  <si>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</si>
  <si>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</si>
  <si>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</si>
  <si>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</si>
  <si>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</si>
  <si>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</si>
  <si>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</si>
  <si>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</si>
  <si>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</si>
  <si>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</si>
  <si>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</si>
  <si>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</si>
  <si>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</si>
  <si>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</si>
  <si>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</si>
  <si>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</si>
  <si>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</si>
  <si>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</si>
  <si>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</si>
  <si>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</si>
  <si>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</si>
  <si>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</si>
  <si>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</si>
  <si>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</si>
  <si>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</si>
  <si>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</si>
  <si>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</si>
  <si>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</si>
  <si>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</si>
  <si>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</si>
  <si>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</si>
  <si>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</si>
  <si>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</si>
  <si>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</si>
  <si>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</si>
  <si>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</si>
  <si>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</si>
  <si>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</si>
  <si>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</si>
  <si>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</si>
  <si>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</si>
  <si>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</si>
  <si>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</si>
  <si>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</si>
  <si>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</si>
  <si>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</si>
  <si>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</si>
  <si>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</si>
  <si>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</si>
  <si>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</si>
  <si>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</si>
  <si>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</si>
  <si>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</si>
  <si>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</si>
  <si>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</si>
  <si>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</si>
  <si>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</si>
  <si>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</si>
  <si>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</si>
  <si>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</si>
  <si>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</si>
  <si>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</si>
  <si>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</si>
  <si>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</si>
  <si>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</si>
  <si>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</si>
  <si>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</si>
  <si>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</si>
  <si>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</si>
  <si>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</si>
  <si>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</si>
  <si>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</si>
  <si>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</si>
  <si>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</si>
  <si>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</si>
  <si>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</si>
  <si>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</si>
  <si>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</si>
  <si>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</si>
  <si>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</si>
  <si>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</si>
  <si>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</si>
  <si>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</si>
  <si>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</si>
  <si>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</si>
  <si>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</si>
  <si>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</si>
  <si>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</si>
  <si>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</si>
  <si>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</si>
  <si>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</si>
  <si>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</si>
  <si>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</si>
  <si>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</si>
  <si>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</si>
  <si>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</si>
  <si>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</si>
  <si>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</si>
  <si>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</si>
  <si>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</si>
  <si>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</si>
  <si>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</si>
  <si>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</si>
  <si>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</si>
  <si>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</si>
  <si>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</si>
  <si>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</si>
  <si>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</si>
  <si>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</si>
  <si>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</si>
  <si>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</si>
  <si>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</si>
  <si>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</si>
  <si>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</si>
  <si>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</si>
  <si>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</si>
  <si>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</si>
  <si>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</si>
  <si>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</si>
  <si>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</si>
  <si>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</si>
  <si>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</si>
  <si>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</si>
  <si>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</si>
  <si>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</si>
  <si>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</si>
  <si>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</si>
  <si>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</si>
  <si>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</si>
  <si>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</si>
  <si>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</si>
  <si>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</si>
  <si>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</si>
  <si>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</si>
  <si>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</si>
  <si>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</si>
  <si>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</si>
  <si>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</si>
  <si>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</si>
  <si>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</si>
  <si>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</si>
  <si>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</si>
  <si>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</si>
  <si>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</si>
  <si>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</si>
  <si>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</si>
  <si>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</si>
  <si>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</si>
  <si>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</si>
  <si>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</si>
  <si>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</si>
  <si>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</si>
  <si>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</si>
  <si>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</si>
  <si>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</si>
  <si>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</si>
  <si>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</si>
  <si>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</si>
  <si>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</si>
  <si>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</si>
  <si>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</si>
  <si>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</si>
  <si>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</si>
  <si>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</si>
  <si>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</si>
  <si>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</si>
  <si>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</si>
  <si>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</si>
  <si>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</si>
  <si>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</si>
  <si>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</si>
  <si>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</si>
  <si>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</si>
  <si>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</si>
  <si>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</si>
  <si>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</si>
  <si>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</si>
  <si>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</si>
  <si>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</si>
  <si>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</si>
  <si>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</si>
  <si>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</si>
  <si>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</si>
  <si>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</si>
  <si>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</si>
  <si>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</si>
  <si>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</si>
  <si>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</si>
  <si>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</si>
  <si>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</si>
  <si>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</si>
  <si>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</si>
  <si>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</si>
  <si>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</si>
  <si>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</si>
  <si>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</si>
  <si>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</si>
  <si>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</si>
  <si>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</si>
  <si>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</si>
  <si>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</si>
  <si>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</si>
  <si>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</si>
  <si>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</si>
  <si>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</si>
  <si>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</si>
  <si>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</si>
  <si>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</si>
  <si>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</si>
  <si>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</si>
  <si>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</si>
  <si>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</si>
  <si>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</si>
  <si>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</si>
  <si>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</si>
  <si>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</si>
  <si>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</si>
  <si>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</si>
  <si>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</si>
  <si>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</si>
  <si>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</si>
  <si>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</si>
  <si>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</si>
  <si>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</si>
  <si>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</si>
  <si>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</si>
  <si>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</si>
  <si>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</si>
  <si>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</si>
  <si>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</si>
  <si>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</si>
  <si>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</si>
  <si>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</si>
  <si>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</si>
  <si>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</si>
  <si>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</si>
  <si>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</si>
  <si>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</si>
  <si>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</si>
  <si>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</si>
  <si>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</si>
  <si>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</si>
  <si>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</si>
  <si>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</si>
  <si>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</si>
  <si>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</si>
  <si>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</si>
  <si>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</si>
  <si>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</si>
  <si>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</si>
  <si>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</si>
  <si>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</si>
  <si>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</si>
  <si>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</si>
  <si>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</si>
  <si>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</si>
  <si>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</si>
  <si>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</si>
  <si>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</si>
  <si>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</si>
  <si>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</si>
  <si>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</si>
  <si>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</si>
  <si>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</si>
  <si>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</si>
  <si>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</si>
  <si>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</si>
  <si>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</si>
  <si>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</si>
  <si>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</si>
  <si>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</si>
  <si>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</si>
  <si>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</si>
  <si>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</si>
  <si>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</si>
  <si>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</si>
  <si>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</si>
  <si>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</si>
  <si>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</si>
  <si>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</si>
  <si>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</si>
  <si>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</si>
  <si>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</si>
  <si>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</si>
  <si>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</si>
  <si>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</si>
  <si>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</si>
  <si>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</si>
  <si>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</si>
  <si>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</si>
  <si>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</si>
  <si>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</si>
  <si>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</si>
  <si>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</si>
  <si>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</si>
  <si>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</si>
  <si>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</si>
  <si>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</si>
  <si>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</si>
  <si>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</si>
  <si>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</si>
  <si>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</si>
  <si>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</si>
  <si>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</si>
  <si>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</si>
  <si>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</si>
  <si>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</si>
  <si>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</si>
  <si>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</si>
  <si>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</si>
  <si>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</si>
  <si>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</si>
  <si>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</si>
  <si>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</si>
  <si>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</si>
  <si>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</si>
  <si>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</si>
  <si>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</si>
  <si>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</si>
  <si>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</si>
  <si>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</si>
  <si>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</si>
  <si>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</si>
  <si>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</si>
  <si>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</si>
  <si>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</si>
  <si>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</si>
  <si>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</si>
  <si>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</si>
  <si>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</si>
  <si>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</si>
  <si>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</si>
  <si>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</si>
  <si>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</si>
  <si>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</si>
  <si>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</si>
  <si>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</si>
  <si>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</si>
  <si>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</si>
  <si>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</si>
  <si>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</si>
  <si>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</si>
  <si>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</si>
  <si>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</si>
  <si>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</si>
  <si>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</si>
  <si>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</si>
  <si>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</si>
  <si>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</si>
  <si>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</si>
  <si>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</si>
  <si>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</si>
  <si>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</si>
  <si>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</si>
  <si>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</si>
  <si>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</si>
  <si>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</si>
  <si>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</si>
  <si>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</si>
  <si>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</si>
  <si>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</si>
  <si>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</si>
  <si>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</si>
  <si>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</si>
  <si>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</si>
  <si>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</si>
  <si>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</si>
  <si>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</si>
  <si>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</si>
  <si>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</si>
  <si>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</si>
  <si>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</si>
  <si>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</si>
  <si>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</si>
  <si>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</si>
  <si>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</si>
  <si>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</si>
  <si>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</si>
  <si>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</si>
  <si>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</si>
  <si>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</si>
  <si>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</si>
  <si>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</si>
  <si>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</si>
  <si>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</si>
  <si>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</si>
  <si>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</si>
  <si>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</si>
  <si>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</si>
  <si>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</si>
  <si>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</si>
  <si>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</si>
  <si>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</si>
  <si>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</si>
  <si>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</si>
  <si>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</si>
  <si>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</si>
  <si>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</si>
  <si>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</si>
  <si>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</si>
  <si>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</si>
  <si>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</si>
  <si>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</si>
  <si>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</si>
  <si>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</si>
  <si>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</si>
  <si>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</si>
  <si>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</si>
  <si>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</si>
  <si>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</si>
  <si>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</si>
  <si>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</si>
  <si>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</si>
  <si>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</si>
  <si>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</si>
  <si>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</si>
  <si>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</si>
  <si>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</si>
  <si>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</si>
  <si>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</si>
  <si>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</si>
  <si>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</si>
  <si>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</si>
  <si>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</si>
  <si>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</si>
  <si>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</si>
  <si>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</si>
  <si>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</si>
  <si>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</si>
  <si>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</si>
  <si>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</si>
  <si>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</si>
  <si>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</si>
  <si>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</si>
  <si>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</si>
  <si>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</si>
  <si>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</si>
  <si>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</si>
  <si>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</si>
  <si>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</si>
  <si>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</si>
  <si>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</si>
  <si>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</si>
  <si>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</si>
  <si>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</si>
  <si>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</si>
  <si>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</si>
  <si>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</si>
  <si>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</si>
  <si>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</si>
  <si>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</si>
  <si>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</si>
  <si>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</si>
  <si>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</si>
  <si>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</si>
  <si>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</si>
  <si>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</si>
  <si>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</si>
  <si>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</si>
  <si>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</si>
  <si>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</si>
  <si>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</si>
  <si>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</si>
  <si>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</si>
  <si>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</si>
  <si>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</si>
  <si>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</si>
  <si>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</si>
  <si>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</si>
  <si>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</si>
  <si>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</si>
  <si>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</si>
  <si>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</si>
  <si>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</si>
  <si>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</si>
  <si>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</si>
  <si>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</si>
  <si>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</si>
  <si>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</si>
  <si>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</si>
  <si>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</si>
  <si>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</si>
  <si>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</si>
  <si>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</si>
  <si>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</si>
  <si>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</si>
  <si>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</si>
  <si>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</si>
  <si>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</si>
  <si>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</si>
  <si>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</si>
  <si>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</si>
  <si>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</si>
  <si>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</si>
  <si>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</si>
  <si>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</si>
  <si>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</si>
  <si>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</si>
  <si>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</si>
  <si>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</si>
  <si>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</si>
  <si>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</si>
  <si>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</si>
  <si>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</si>
  <si>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</si>
  <si>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</si>
  <si>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</si>
  <si>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</si>
  <si>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</si>
  <si>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</si>
  <si>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</si>
  <si>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</si>
  <si>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</si>
  <si>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</si>
  <si>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</si>
  <si>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</si>
  <si>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</si>
  <si>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</si>
  <si>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</si>
  <si>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</si>
  <si>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</si>
  <si>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</si>
  <si>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</si>
  <si>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</si>
  <si>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</si>
  <si>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</si>
  <si>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</si>
  <si>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</si>
  <si>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</si>
  <si>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</si>
  <si>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</si>
  <si>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</si>
  <si>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</si>
  <si>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</si>
  <si>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</si>
  <si>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</si>
  <si>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</si>
  <si>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</si>
  <si>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</si>
  <si>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</si>
  <si>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</si>
  <si>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</si>
  <si>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</si>
  <si>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</si>
  <si>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</si>
  <si>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</si>
  <si>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</si>
  <si>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</si>
  <si>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</si>
  <si>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</si>
  <si>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</si>
  <si>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</si>
  <si>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</si>
  <si>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</si>
  <si>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</si>
  <si>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</si>
  <si>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</si>
  <si>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</si>
  <si>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</si>
  <si>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</si>
  <si>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</si>
  <si>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</si>
  <si>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</si>
  <si>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</si>
  <si>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</si>
  <si>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</si>
  <si>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</si>
  <si>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</si>
  <si>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</si>
  <si>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</si>
  <si>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</si>
  <si>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</si>
  <si>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</si>
  <si>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</si>
  <si>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</si>
  <si>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</si>
  <si>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</si>
  <si>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</si>
  <si>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</si>
  <si>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</si>
  <si>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</si>
  <si>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</si>
  <si>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</si>
  <si>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</si>
  <si>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</si>
  <si>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</si>
  <si>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</si>
  <si>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</si>
  <si>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</si>
  <si>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</si>
  <si>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</si>
  <si>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</si>
  <si>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</si>
  <si>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</si>
  <si>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</si>
  <si>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</si>
  <si>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</si>
  <si>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</si>
  <si>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</si>
  <si>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</si>
  <si>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</si>
  <si>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</si>
  <si>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</si>
  <si>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</si>
  <si>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</si>
  <si>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</si>
  <si>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</si>
  <si>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</si>
  <si>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</si>
  <si>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</si>
  <si>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</si>
  <si>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</si>
  <si>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</si>
  <si>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</si>
  <si>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</si>
  <si>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</si>
  <si>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</si>
  <si>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</si>
  <si>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</si>
  <si>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</si>
  <si>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</si>
  <si>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</si>
  <si>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</si>
  <si>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</si>
  <si>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</si>
  <si>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</si>
  <si>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</si>
  <si>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</si>
  <si>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</si>
  <si>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</si>
  <si>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</si>
  <si>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</si>
  <si>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</si>
  <si>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</si>
  <si>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</si>
  <si>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</si>
  <si>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</si>
  <si>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</si>
  <si>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</si>
  <si>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</si>
  <si>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</si>
  <si>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</si>
  <si>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</si>
  <si>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</si>
  <si>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</si>
  <si>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</si>
  <si>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</si>
  <si>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</si>
  <si>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</si>
  <si>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</si>
  <si>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</si>
  <si>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</si>
  <si>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</si>
  <si>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</si>
  <si>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</si>
  <si>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</si>
  <si>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</si>
  <si>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</si>
  <si>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</si>
  <si>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</si>
  <si>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</si>
  <si>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</si>
  <si>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</si>
  <si>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</si>
  <si>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</si>
  <si>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</si>
  <si>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</si>
  <si>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</si>
  <si>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</si>
  <si>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</si>
  <si>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</si>
  <si>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</si>
  <si>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</si>
  <si>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</si>
  <si>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</si>
  <si>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</si>
  <si>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</si>
  <si>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</si>
  <si>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</si>
  <si>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</si>
  <si>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</si>
  <si>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</si>
  <si>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</si>
  <si>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</si>
  <si>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</si>
  <si>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</si>
  <si>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</si>
  <si>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</si>
  <si>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</si>
  <si>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</si>
  <si>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</si>
  <si>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</si>
  <si>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</si>
  <si>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</si>
  <si>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</si>
  <si>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</si>
  <si>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</si>
  <si>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</si>
  <si>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</si>
  <si>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</si>
  <si>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</si>
  <si>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</si>
  <si>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</si>
  <si>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</si>
  <si>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</si>
  <si>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</si>
  <si>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</si>
  <si>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</si>
  <si>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</si>
  <si>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</si>
  <si>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</si>
  <si>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</si>
  <si>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</si>
  <si>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</si>
  <si>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</si>
  <si>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</si>
  <si>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</si>
  <si>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</si>
  <si>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</si>
  <si>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</si>
  <si>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</si>
  <si>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</si>
  <si>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</si>
  <si>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</si>
  <si>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</si>
  <si>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</si>
  <si>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</si>
  <si>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</si>
  <si>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</si>
  <si>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</si>
  <si>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</si>
  <si>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</si>
  <si>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</si>
  <si>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</si>
  <si>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</si>
  <si>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</si>
  <si>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</si>
  <si>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</si>
  <si>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</si>
  <si>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</si>
  <si>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</si>
  <si>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</si>
  <si>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</si>
  <si>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</si>
  <si>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</si>
  <si>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</si>
  <si>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</si>
  <si>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</si>
  <si>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</si>
  <si>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</si>
  <si>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</si>
  <si>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</si>
  <si>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</si>
  <si>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</si>
  <si>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</si>
  <si>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</si>
  <si>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</si>
  <si>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</si>
  <si>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</si>
  <si>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</si>
  <si>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</si>
  <si>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</si>
  <si>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</si>
  <si>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</si>
  <si>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</si>
  <si>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</si>
  <si>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</si>
  <si>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</si>
  <si>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</si>
  <si>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</si>
  <si>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</si>
  <si>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</si>
  <si>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</si>
  <si>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</si>
  <si>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</si>
  <si>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</si>
  <si>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</si>
  <si>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</si>
  <si>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</si>
  <si>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</si>
  <si>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</si>
  <si>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</si>
  <si>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</si>
  <si>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</si>
  <si>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</si>
  <si>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</si>
  <si>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</si>
  <si>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</si>
  <si>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</si>
  <si>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</si>
  <si>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</si>
  <si>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</si>
  <si>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</si>
  <si>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</si>
  <si>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</si>
  <si>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</si>
  <si>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</si>
  <si>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</si>
  <si>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</si>
  <si>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</si>
  <si>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</si>
  <si>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</si>
  <si>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</si>
  <si>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</si>
  <si>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</si>
  <si>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</si>
  <si>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</si>
  <si>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</si>
  <si>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</si>
  <si>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</si>
  <si>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</si>
  <si>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</si>
  <si>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</si>
  <si>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</si>
  <si>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</si>
  <si>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</si>
  <si>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</si>
  <si>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</si>
  <si>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</si>
  <si>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</si>
  <si>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</si>
  <si>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</si>
  <si>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</si>
  <si>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</si>
  <si>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</si>
  <si>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</si>
  <si>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</si>
  <si>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</si>
  <si>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</si>
  <si>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</si>
  <si>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</si>
  <si>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</si>
  <si>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</si>
  <si>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</si>
  <si>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</si>
  <si>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</si>
  <si>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</si>
  <si>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</si>
  <si>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</si>
  <si>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</si>
  <si>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</si>
  <si>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</si>
  <si>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</si>
  <si>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</si>
  <si>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</si>
  <si>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</si>
  <si>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</si>
  <si>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</si>
  <si>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</si>
  <si>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</si>
  <si>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</si>
  <si>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</si>
  <si>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</si>
  <si>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</si>
  <si>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</si>
  <si>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</si>
  <si>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</si>
  <si>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</si>
  <si>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</si>
  <si>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</si>
  <si>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</si>
  <si>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</si>
  <si>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</si>
  <si>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</si>
  <si>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</si>
  <si>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</si>
  <si>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</si>
  <si>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</si>
  <si>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</si>
  <si>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</si>
  <si>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</si>
  <si>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</si>
  <si>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</si>
  <si>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</si>
  <si>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</si>
  <si>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</si>
  <si>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</si>
  <si>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</si>
  <si>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</si>
  <si>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</si>
  <si>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</si>
  <si>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</si>
  <si>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</si>
  <si>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</si>
  <si>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</si>
  <si>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</si>
  <si>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</si>
  <si>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</si>
  <si>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</si>
  <si>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</si>
  <si>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</si>
  <si>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</si>
  <si>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</si>
  <si>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</si>
  <si>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</si>
  <si>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</si>
  <si>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</si>
  <si>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</si>
  <si>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</si>
  <si>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</si>
  <si>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</si>
  <si>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</si>
  <si>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</si>
  <si>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</si>
  <si>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</si>
  <si>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</si>
  <si>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</si>
  <si>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</si>
  <si>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</si>
  <si>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</si>
  <si>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</si>
  <si>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</si>
  <si>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</si>
  <si>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</si>
  <si>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</si>
  <si>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</si>
  <si>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</si>
  <si>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</si>
  <si>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</si>
  <si>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</si>
  <si>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</si>
  <si>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</si>
  <si>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</si>
  <si>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</si>
  <si>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</si>
  <si>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</si>
  <si>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</si>
  <si>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</si>
  <si>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</si>
  <si>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</si>
  <si>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</si>
  <si>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</si>
  <si>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</si>
  <si>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</si>
  <si>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</si>
  <si>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</si>
  <si>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</si>
  <si>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</si>
  <si>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</si>
  <si>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</si>
  <si>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</si>
  <si>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</si>
  <si>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</si>
  <si>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</si>
  <si>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</si>
  <si>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</si>
  <si>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</si>
  <si>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</si>
  <si>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</si>
  <si>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</si>
  <si>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</si>
  <si>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</si>
  <si>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</si>
  <si>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</si>
  <si>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</si>
  <si>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</si>
  <si>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</si>
  <si>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</si>
  <si>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</si>
  <si>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</si>
  <si>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</si>
  <si>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</si>
  <si>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</si>
  <si>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</si>
  <si>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</si>
  <si>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</si>
  <si>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</si>
  <si>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</si>
  <si>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</si>
  <si>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</si>
  <si>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</si>
  <si>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</si>
  <si>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</si>
  <si>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</si>
  <si>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</si>
  <si>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</si>
  <si>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</si>
  <si>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</si>
  <si>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</si>
  <si>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</si>
  <si>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</si>
  <si>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</si>
  <si>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</si>
  <si>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</si>
  <si>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</si>
  <si>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</si>
  <si>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</si>
  <si>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</si>
  <si>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</si>
  <si>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</si>
  <si>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</si>
  <si>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</si>
  <si>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</si>
  <si>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</si>
  <si>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</si>
  <si>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</si>
  <si>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</si>
  <si>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</si>
  <si>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</si>
  <si>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</si>
  <si>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</si>
  <si>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</si>
  <si>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</si>
  <si>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</si>
  <si>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</si>
  <si>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</si>
  <si>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</si>
  <si>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</si>
  <si>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</si>
  <si>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</si>
  <si>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</si>
  <si>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</si>
  <si>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</si>
  <si>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</si>
  <si>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</si>
  <si>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</si>
  <si>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</si>
  <si>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</si>
  <si>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</si>
  <si>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</si>
  <si>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</si>
  <si>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</si>
  <si>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</si>
  <si>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</si>
  <si>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</si>
  <si>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</si>
  <si>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</si>
  <si>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</si>
  <si>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</si>
  <si>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</si>
  <si>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</si>
  <si>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</si>
  <si>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</si>
  <si>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</si>
  <si>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</si>
  <si>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</si>
  <si>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</si>
  <si>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</si>
  <si>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</si>
  <si>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</si>
  <si>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</si>
  <si>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</si>
  <si>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</si>
  <si>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</si>
  <si>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</si>
  <si>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</si>
  <si>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</si>
  <si>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</si>
  <si>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</si>
  <si>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</si>
  <si>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</si>
  <si>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</si>
  <si>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</si>
  <si>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</si>
  <si>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</si>
  <si>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</si>
  <si>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</si>
  <si>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</si>
  <si>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</si>
  <si>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</si>
  <si>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</si>
  <si>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</si>
  <si>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</si>
  <si>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</si>
  <si>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</si>
  <si>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</si>
  <si>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</si>
  <si>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</si>
  <si>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</si>
  <si>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</si>
  <si>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</si>
  <si>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</si>
  <si>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</si>
  <si>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</si>
  <si>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</si>
  <si>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</si>
  <si>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</si>
  <si>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</si>
  <si>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</si>
  <si>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</si>
  <si>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</si>
  <si>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</si>
  <si>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</si>
  <si>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</si>
  <si>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</si>
  <si>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</si>
  <si>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</si>
  <si>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</si>
  <si>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</si>
  <si>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</si>
  <si>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</si>
  <si>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</si>
  <si>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</si>
  <si>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</si>
  <si>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</si>
  <si>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</si>
  <si>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</si>
  <si>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</si>
  <si>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</si>
  <si>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</si>
  <si>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</si>
  <si>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</si>
  <si>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</si>
  <si>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</si>
  <si>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</si>
  <si>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</si>
  <si>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</si>
  <si>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</si>
  <si>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</si>
  <si>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</si>
  <si>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</si>
  <si>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</si>
  <si>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</si>
  <si>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</si>
  <si>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</si>
  <si>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</si>
  <si>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</si>
  <si>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</si>
  <si>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</si>
  <si>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</si>
  <si>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</si>
  <si>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</si>
  <si>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</si>
  <si>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</si>
  <si>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</si>
  <si>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</si>
  <si>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</si>
  <si>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</si>
  <si>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</si>
  <si>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</si>
  <si>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</si>
  <si>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</si>
  <si>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</si>
  <si>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</si>
  <si>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</si>
  <si>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</si>
  <si>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</si>
  <si>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</si>
  <si>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</si>
  <si>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</si>
  <si>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</si>
  <si>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</si>
  <si>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</si>
  <si>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</si>
  <si>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</si>
  <si>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</si>
  <si>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</si>
  <si>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</si>
  <si>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</si>
  <si>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</si>
  <si>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</si>
  <si>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</si>
  <si>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</si>
  <si>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</si>
  <si>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</si>
  <si>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</si>
  <si>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</si>
  <si>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</si>
  <si>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</si>
  <si>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</si>
  <si>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</si>
  <si>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</si>
  <si>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</si>
  <si>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</si>
  <si>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</si>
  <si>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</si>
  <si>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</si>
  <si>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</si>
  <si>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</si>
  <si>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</si>
  <si>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</si>
  <si>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</si>
  <si>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</si>
  <si>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</si>
  <si>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</si>
  <si>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</si>
  <si>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</si>
  <si>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</si>
  <si>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</si>
  <si>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</si>
  <si>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</si>
  <si>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</si>
  <si>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</si>
  <si>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</si>
  <si>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</si>
  <si>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</si>
  <si>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</si>
  <si>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</si>
  <si>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</si>
  <si>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</si>
  <si>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</si>
  <si>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</si>
  <si>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</si>
  <si>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</si>
  <si>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</si>
  <si>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</si>
  <si>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</si>
  <si>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</si>
  <si>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</si>
  <si>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</si>
  <si>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</si>
  <si>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</si>
  <si>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</si>
  <si>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</si>
  <si>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</si>
  <si>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</si>
  <si>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</si>
  <si>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</si>
  <si>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</si>
  <si>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</si>
  <si>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</si>
  <si>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</si>
  <si>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</si>
  <si>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</si>
  <si>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</si>
  <si>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</si>
  <si>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</si>
  <si>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</si>
  <si>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</si>
  <si>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</si>
  <si>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</si>
  <si>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</si>
  <si>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</si>
  <si>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</si>
  <si>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</si>
  <si>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</si>
  <si>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</si>
  <si>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</si>
  <si>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</si>
  <si>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</si>
  <si>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</si>
  <si>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</si>
  <si>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</si>
  <si>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</si>
  <si>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</si>
  <si>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</si>
  <si>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</si>
  <si>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</si>
  <si>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</si>
  <si>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</si>
  <si>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</si>
  <si>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</si>
  <si>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</si>
  <si>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</si>
  <si>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</si>
  <si>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</si>
  <si>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</si>
  <si>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</si>
  <si>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</si>
  <si>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</si>
  <si>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</si>
  <si>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</si>
  <si>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</si>
  <si>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</si>
  <si>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</si>
  <si>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</si>
  <si>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</si>
  <si>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</si>
  <si>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</si>
  <si>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</si>
  <si>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</si>
  <si>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</si>
  <si>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</si>
  <si>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</si>
  <si>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</si>
  <si>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</si>
  <si>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</si>
  <si>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</si>
  <si>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</si>
  <si>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</si>
  <si>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</si>
  <si>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</si>
  <si>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</si>
  <si>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</si>
  <si>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</si>
  <si>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</si>
  <si>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</si>
  <si>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</si>
  <si>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</si>
  <si>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</si>
  <si>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</si>
  <si>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</si>
  <si>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</si>
  <si>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</si>
  <si>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</si>
  <si>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</si>
  <si>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</si>
  <si>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</si>
  <si>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</si>
  <si>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</si>
  <si>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</si>
  <si>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</si>
  <si>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</si>
  <si>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</si>
  <si>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</si>
  <si>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</si>
  <si>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</si>
  <si>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</si>
  <si>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</si>
  <si>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</si>
  <si>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</si>
  <si>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</si>
  <si>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</si>
  <si>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</si>
  <si>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</si>
  <si>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</si>
  <si>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</si>
  <si>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</si>
  <si>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</si>
  <si>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</si>
  <si>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</si>
  <si>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</si>
  <si>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</si>
  <si>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</si>
  <si>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</si>
  <si>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</si>
  <si>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</si>
  <si>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</si>
  <si>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</si>
  <si>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</si>
  <si>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</si>
  <si>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</si>
  <si>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</si>
  <si>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</si>
  <si>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</si>
  <si>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</si>
  <si>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</si>
  <si>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</si>
  <si>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</si>
  <si>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</si>
  <si>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</si>
  <si>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</si>
  <si>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</si>
  <si>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</si>
  <si>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</si>
  <si>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</si>
  <si>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</si>
  <si>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</si>
  <si>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</si>
  <si>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</si>
  <si>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</si>
  <si>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</si>
  <si>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</si>
  <si>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</si>
  <si>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</si>
  <si>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</si>
  <si>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</si>
  <si>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</si>
  <si>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</si>
  <si>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</si>
  <si>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</si>
  <si>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</si>
  <si>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</si>
  <si>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</si>
  <si>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</si>
  <si>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</si>
  <si>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</si>
  <si>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</si>
  <si>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</si>
  <si>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</si>
  <si>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</si>
  <si>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</si>
  <si>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</si>
  <si>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</si>
  <si>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</si>
  <si>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</si>
  <si>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</si>
  <si>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</si>
  <si>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</si>
  <si>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</si>
  <si>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</si>
  <si>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</si>
  <si>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</si>
  <si>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</si>
  <si>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</si>
  <si>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</si>
  <si>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</si>
  <si>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</si>
  <si>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</si>
  <si>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</si>
  <si>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</si>
  <si>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</si>
  <si>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</si>
  <si>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</si>
  <si>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</si>
  <si>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</si>
  <si>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</si>
  <si>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</si>
  <si>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</si>
  <si>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</si>
  <si>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</si>
  <si>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</si>
  <si>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</si>
  <si>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</si>
  <si>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</si>
  <si>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</si>
  <si>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</si>
  <si>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</si>
  <si>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</si>
  <si>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</si>
  <si>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</si>
  <si>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</si>
  <si>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</si>
  <si>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</si>
  <si>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</si>
  <si>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</si>
  <si>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</si>
  <si>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</si>
  <si>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</si>
  <si>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</si>
  <si>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</si>
  <si>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</si>
  <si>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</si>
  <si>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</si>
  <si>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</si>
  <si>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</si>
  <si>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</si>
  <si>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</si>
  <si>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</si>
  <si>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</si>
  <si>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</si>
  <si>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</si>
  <si>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</si>
  <si>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</si>
  <si>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</si>
  <si>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</si>
  <si>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</si>
  <si>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</si>
  <si>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</si>
  <si>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</si>
  <si>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</si>
  <si>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</si>
  <si>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</si>
  <si>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</si>
  <si>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</si>
  <si>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</si>
  <si>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</si>
  <si>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</si>
  <si>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</si>
  <si>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</si>
  <si>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</si>
  <si>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</si>
  <si>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</si>
  <si>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</si>
  <si>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</si>
  <si>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</si>
  <si>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</si>
  <si>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</si>
  <si>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</si>
  <si>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</si>
  <si>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</si>
  <si>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</si>
  <si>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</si>
  <si>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</si>
  <si>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</si>
  <si>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</si>
  <si>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</si>
  <si>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</si>
  <si>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</si>
  <si>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</si>
  <si>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</si>
  <si>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</si>
  <si>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</si>
  <si>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</si>
  <si>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</si>
  <si>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</si>
  <si>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</si>
  <si>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</si>
  <si>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</si>
  <si>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</si>
  <si>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</si>
  <si>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</si>
  <si>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</si>
  <si>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</si>
  <si>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</si>
  <si>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</si>
  <si>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</si>
  <si>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</si>
  <si>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</si>
  <si>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</si>
  <si>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</si>
  <si>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</si>
  <si>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</si>
  <si>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</si>
  <si>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</si>
  <si>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</si>
  <si>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</si>
  <si>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</si>
  <si>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</si>
  <si>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</si>
  <si>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</si>
  <si>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</si>
  <si>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</si>
  <si>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</si>
  <si>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</si>
  <si>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</si>
  <si>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</si>
  <si>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</si>
  <si>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</si>
  <si>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</si>
  <si>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</si>
  <si>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</si>
  <si>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</si>
  <si>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</si>
  <si>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</si>
  <si>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</si>
  <si>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</si>
  <si>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</si>
  <si>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</si>
  <si>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</si>
  <si>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</si>
  <si>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</si>
  <si>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</si>
  <si>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</si>
  <si>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</si>
  <si>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</si>
  <si>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</si>
  <si>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</si>
  <si>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</si>
  <si>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</si>
  <si>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</si>
  <si>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</si>
  <si>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</si>
  <si>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</si>
  <si>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</si>
  <si>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</si>
  <si>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</si>
  <si>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</si>
  <si>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</si>
  <si>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</si>
  <si>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</si>
  <si>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</si>
  <si>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</si>
  <si>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</si>
  <si>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</si>
  <si>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</si>
  <si>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</si>
  <si>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</si>
  <si>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</si>
  <si>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</si>
  <si>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</si>
  <si>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</si>
  <si>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</si>
  <si>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</si>
  <si>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</si>
  <si>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</si>
  <si>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</si>
  <si>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</si>
  <si>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</si>
  <si>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</si>
  <si>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</si>
  <si>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</si>
  <si>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</si>
  <si>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</si>
  <si>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</si>
  <si>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</si>
  <si>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</si>
  <si>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</si>
  <si>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</si>
  <si>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</si>
  <si>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</si>
  <si>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</si>
  <si>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</si>
  <si>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</si>
  <si>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</si>
  <si>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</si>
  <si>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</si>
  <si>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</si>
  <si>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</si>
  <si>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</si>
  <si>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</si>
  <si>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</si>
  <si>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</si>
  <si>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</si>
  <si>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</si>
  <si>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</si>
  <si>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</si>
  <si>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</si>
  <si>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</si>
  <si>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</si>
  <si>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</si>
  <si>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</si>
  <si>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</si>
  <si>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</si>
  <si>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</si>
  <si>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</si>
  <si>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</si>
  <si>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</si>
  <si>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</si>
  <si>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</si>
  <si>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</si>
  <si>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</si>
  <si>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</si>
  <si>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</si>
  <si>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</si>
  <si>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</si>
  <si>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</si>
  <si>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</si>
  <si>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</si>
  <si>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</si>
  <si>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</si>
  <si>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</si>
  <si>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</si>
  <si>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</si>
  <si>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</si>
  <si>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</si>
  <si>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</si>
  <si>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</si>
  <si>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</si>
  <si>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</si>
  <si>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</si>
  <si>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</si>
  <si>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</si>
  <si>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</si>
  <si>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</si>
  <si>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</si>
  <si>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</si>
  <si>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</si>
  <si>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</si>
  <si>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</si>
  <si>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</si>
  <si>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</si>
  <si>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</si>
  <si>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</si>
  <si>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</si>
  <si>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</si>
  <si>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</si>
  <si>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</si>
  <si>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</si>
  <si>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</si>
  <si>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</si>
  <si>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</si>
  <si>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</si>
  <si>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</si>
  <si>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</si>
  <si>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</si>
  <si>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</si>
  <si>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</si>
  <si>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</si>
  <si>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</si>
  <si>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</si>
  <si>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</si>
  <si>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</si>
  <si>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</si>
  <si>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</si>
  <si>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</si>
  <si>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</si>
  <si>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</si>
  <si>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</si>
  <si>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</si>
  <si>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</si>
  <si>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</si>
  <si>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</si>
  <si>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</si>
  <si>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</si>
  <si>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</si>
  <si>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</si>
  <si>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</si>
  <si>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</si>
  <si>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</si>
  <si>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</si>
  <si>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</si>
  <si>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</si>
  <si>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</si>
  <si>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</si>
  <si>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</si>
  <si>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</si>
  <si>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</si>
  <si>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</si>
  <si>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</si>
  <si>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</si>
  <si>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</si>
  <si>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</si>
  <si>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</si>
  <si>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</si>
  <si>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</si>
  <si>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</si>
  <si>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</si>
  <si>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</si>
  <si>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</si>
  <si>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</si>
  <si>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</si>
  <si>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</si>
  <si>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</si>
  <si>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</si>
  <si>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</si>
  <si>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</si>
  <si>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</si>
  <si>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</si>
  <si>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</si>
  <si>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</si>
  <si>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</si>
  <si>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</si>
  <si>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</si>
  <si>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</si>
  <si>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</si>
  <si>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</si>
  <si>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</si>
  <si>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</si>
  <si>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</si>
  <si>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</si>
  <si>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</si>
  <si>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</si>
  <si>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</si>
  <si>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</si>
  <si>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</si>
  <si>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</si>
  <si>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</si>
  <si>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</si>
  <si>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</si>
  <si>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</si>
  <si>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</si>
  <si>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</si>
  <si>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</si>
  <si>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</si>
  <si>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</si>
  <si>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</si>
  <si>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</si>
  <si>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</si>
  <si>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</si>
  <si>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</si>
  <si>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</si>
  <si>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</si>
  <si>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</si>
  <si>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</si>
  <si>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</si>
  <si>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</si>
  <si>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</si>
  <si>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</si>
  <si>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</si>
  <si>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</si>
  <si>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</si>
  <si>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</si>
  <si>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</si>
  <si>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</si>
  <si>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</si>
  <si>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</si>
  <si>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</si>
  <si>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</si>
  <si>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</si>
  <si>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</si>
  <si>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</si>
  <si>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</si>
  <si>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</si>
  <si>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</si>
  <si>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</si>
  <si>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</si>
  <si>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</si>
  <si>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</si>
  <si>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</si>
  <si>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</si>
  <si>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</si>
  <si>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</si>
  <si>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</si>
  <si>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</si>
  <si>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</si>
  <si>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</si>
  <si>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</si>
  <si>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</si>
  <si>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</si>
  <si>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</si>
  <si>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</si>
  <si>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</si>
  <si>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</si>
  <si>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</si>
  <si>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</si>
  <si>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</si>
  <si>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</si>
  <si>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</si>
  <si>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</si>
  <si>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</si>
  <si>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</si>
  <si>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</si>
  <si>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</si>
  <si>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</si>
  <si>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</si>
  <si>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</si>
  <si>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</si>
  <si>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</si>
  <si>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</si>
  <si>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</si>
  <si>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</si>
  <si>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</si>
  <si>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</si>
  <si>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</si>
  <si>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</si>
  <si>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</si>
  <si>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</si>
  <si>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</si>
  <si>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</si>
  <si>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</si>
  <si>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</si>
  <si>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</si>
  <si>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</si>
  <si>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</si>
  <si>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</si>
  <si>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</si>
  <si>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</si>
  <si>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</si>
  <si>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</si>
  <si>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</si>
  <si>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</si>
  <si>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</si>
  <si>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</si>
  <si>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</si>
  <si>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</si>
  <si>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</si>
  <si>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</si>
  <si>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</si>
  <si>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</si>
  <si>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</si>
  <si>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</si>
  <si>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</si>
  <si>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</si>
  <si>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</si>
  <si>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</si>
  <si>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</si>
  <si>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</si>
  <si>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</si>
  <si>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</si>
  <si>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</si>
  <si>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</si>
  <si>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</si>
  <si>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</si>
  <si>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</si>
  <si>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</si>
  <si>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</si>
  <si>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</si>
  <si>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</si>
  <si>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</si>
  <si>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</si>
  <si>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</si>
  <si>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</si>
  <si>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</si>
  <si>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</si>
  <si>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</si>
  <si>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</si>
  <si>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</si>
  <si>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</si>
  <si>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</si>
  <si>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</si>
  <si>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</si>
  <si>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</si>
  <si>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</si>
  <si>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</si>
  <si>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</si>
  <si>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</si>
  <si>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</si>
  <si>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</si>
  <si>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</si>
  <si>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</si>
  <si>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</si>
  <si>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</si>
  <si>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</si>
  <si>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</si>
  <si>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</si>
  <si>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</si>
  <si>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</si>
  <si>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</si>
  <si>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</si>
  <si>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</si>
  <si>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</si>
  <si>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</si>
  <si>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</si>
  <si>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</si>
  <si>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</si>
  <si>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</si>
  <si>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</si>
  <si>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</si>
  <si>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</si>
  <si>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</si>
  <si>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</si>
  <si>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</si>
  <si>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</si>
  <si>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</si>
  <si>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</si>
  <si>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</si>
  <si>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</si>
  <si>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</si>
  <si>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</si>
  <si>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</si>
  <si>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</si>
  <si>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</si>
  <si>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</si>
  <si>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</si>
  <si>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</si>
  <si>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</si>
  <si>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</si>
  <si>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</si>
  <si>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</si>
  <si>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</si>
  <si>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</si>
  <si>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</si>
  <si>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</si>
  <si>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</si>
  <si>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</si>
  <si>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</si>
  <si>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</si>
  <si>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</si>
  <si>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</si>
  <si>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</si>
  <si>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</si>
  <si>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</si>
  <si>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</si>
  <si>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</si>
  <si>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</si>
  <si>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</si>
  <si>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</si>
  <si>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</si>
  <si>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</si>
  <si>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</si>
  <si>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</si>
  <si>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</si>
  <si>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</si>
  <si>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</si>
  <si>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</si>
  <si>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</si>
  <si>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</si>
  <si>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</si>
  <si>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</si>
  <si>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</si>
  <si>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</si>
  <si>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</si>
  <si>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</si>
  <si>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</si>
  <si>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</si>
  <si>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</si>
  <si>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</si>
  <si>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</si>
  <si>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</si>
  <si>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</si>
  <si>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</si>
  <si>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</si>
  <si>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</si>
  <si>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</si>
  <si>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</si>
  <si>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</si>
  <si>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</si>
  <si>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</si>
  <si>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</si>
  <si>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</si>
  <si>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</si>
  <si>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</si>
  <si>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</si>
  <si>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</si>
  <si>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</si>
  <si>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</si>
  <si>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</si>
  <si>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</si>
  <si>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</si>
  <si>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</si>
  <si>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</si>
  <si>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</si>
  <si>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</si>
  <si>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</si>
  <si>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</si>
  <si>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</si>
  <si>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</si>
  <si>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</si>
  <si>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</si>
  <si>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</si>
  <si>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</si>
  <si>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</si>
  <si>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</si>
  <si>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</si>
  <si>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</si>
  <si>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</si>
  <si>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</si>
  <si>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</si>
  <si>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</si>
  <si>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</si>
  <si>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</si>
  <si>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</si>
  <si>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</si>
  <si>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</si>
  <si>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</si>
  <si>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</si>
  <si>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</si>
  <si>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</si>
  <si>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</si>
  <si>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</si>
  <si>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</si>
  <si>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</si>
  <si>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</si>
  <si>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</si>
  <si>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</si>
  <si>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</si>
  <si>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</si>
  <si>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</si>
  <si>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</si>
  <si>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</si>
  <si>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</si>
  <si>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</si>
  <si>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</si>
  <si>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</si>
  <si>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</si>
  <si>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</si>
  <si>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</si>
  <si>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</si>
  <si>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</si>
  <si>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</si>
  <si>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</si>
  <si>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</si>
  <si>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</si>
  <si>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</si>
  <si>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</si>
  <si>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</si>
  <si>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</si>
  <si>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</si>
  <si>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</si>
  <si>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</si>
  <si>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</si>
  <si>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</si>
  <si>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</si>
  <si>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</si>
  <si>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</si>
  <si>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</si>
  <si>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</si>
  <si>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</si>
  <si>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</si>
  <si>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</si>
  <si>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</si>
  <si>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</si>
  <si>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</si>
  <si>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</si>
  <si>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</si>
  <si>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</si>
  <si>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</si>
  <si>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</si>
  <si>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</si>
  <si>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</si>
  <si>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</si>
  <si>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</si>
  <si>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</si>
  <si>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</si>
  <si>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</si>
  <si>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</si>
  <si>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</si>
  <si>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</si>
  <si>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</si>
  <si>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</si>
  <si>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</si>
  <si>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</si>
  <si>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</si>
  <si>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</si>
  <si>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</si>
  <si>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</si>
  <si>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</si>
  <si>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</si>
  <si>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</si>
  <si>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</si>
  <si>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</si>
  <si>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</si>
  <si>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</si>
  <si>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</si>
  <si>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</si>
  <si>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</si>
  <si>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</si>
  <si>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</si>
  <si>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</si>
  <si>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</si>
  <si>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</si>
  <si>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</si>
  <si>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</si>
  <si>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</si>
  <si>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</si>
  <si>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</si>
  <si>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</si>
  <si>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</si>
  <si>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</si>
  <si>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</si>
  <si>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</si>
  <si>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</si>
  <si>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</si>
  <si>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</si>
  <si>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</si>
  <si>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</si>
  <si>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</si>
  <si>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</si>
  <si>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</si>
  <si>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</si>
  <si>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</si>
  <si>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</si>
  <si>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</si>
  <si>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</si>
  <si>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</si>
  <si>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</si>
  <si>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</si>
  <si>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</si>
  <si>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</si>
  <si>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</si>
  <si>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</si>
  <si>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</si>
  <si>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</si>
  <si>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</si>
  <si>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</si>
  <si>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</si>
  <si>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</si>
  <si>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</si>
  <si>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</si>
  <si>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</si>
  <si>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</si>
  <si>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</si>
  <si>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</si>
  <si>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</si>
  <si>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</si>
  <si>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</si>
  <si>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</si>
  <si>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</si>
  <si>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</si>
  <si>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</si>
  <si>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</si>
  <si>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</si>
  <si>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</si>
  <si>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</si>
  <si>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</si>
  <si>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</si>
  <si>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</si>
  <si>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</si>
  <si>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</si>
  <si>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</si>
  <si>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</si>
  <si>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</si>
  <si>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</si>
  <si>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</si>
  <si>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</si>
  <si>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</si>
  <si>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</si>
  <si>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</si>
  <si>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</si>
  <si>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</si>
  <si>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</si>
  <si>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</si>
  <si>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</si>
  <si>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</si>
  <si>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</si>
  <si>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</si>
  <si>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</si>
  <si>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</si>
  <si>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</si>
  <si>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</si>
  <si>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</si>
  <si>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</si>
  <si>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</si>
  <si>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</si>
  <si>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</si>
  <si>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</si>
  <si>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</si>
  <si>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</si>
  <si>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</si>
  <si>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</si>
  <si>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</si>
  <si>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</si>
  <si>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</si>
  <si>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</si>
  <si>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</si>
  <si>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</si>
  <si>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</si>
  <si>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</si>
  <si>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</si>
  <si>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</si>
  <si>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</si>
  <si>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</si>
  <si>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</si>
  <si>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</si>
  <si>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</si>
  <si>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</si>
  <si>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</si>
  <si>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</si>
  <si>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</si>
  <si>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</si>
  <si>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</si>
  <si>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</si>
  <si>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</si>
  <si>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</si>
  <si>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</si>
  <si>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</si>
  <si>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</si>
  <si>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</si>
  <si>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</si>
  <si>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</si>
  <si>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</si>
  <si>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</si>
  <si>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</si>
  <si>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</si>
  <si>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</si>
  <si>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</si>
  <si>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</si>
  <si>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</si>
  <si>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</si>
  <si>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</si>
  <si>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</si>
  <si>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</si>
  <si>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</si>
  <si>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</si>
  <si>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</si>
  <si>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</si>
  <si>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</si>
  <si>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</si>
  <si>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</si>
  <si>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</si>
  <si>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</si>
  <si>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</si>
  <si>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</si>
  <si>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</si>
  <si>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</si>
  <si>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</si>
  <si>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</si>
  <si>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</si>
  <si>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</si>
  <si>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</si>
  <si>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</si>
  <si>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</si>
  <si>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</si>
  <si>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</si>
  <si>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</si>
  <si>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</si>
  <si>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</si>
  <si>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</si>
  <si>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</si>
  <si>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</si>
  <si>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</si>
  <si>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</si>
  <si>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</si>
  <si>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</si>
  <si>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</si>
  <si>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</si>
  <si>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</si>
  <si>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</si>
  <si>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</si>
  <si>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</si>
  <si>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</si>
  <si>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</si>
  <si>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</si>
  <si>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</si>
  <si>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</si>
  <si>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</si>
  <si>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</si>
  <si>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</si>
  <si>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</si>
  <si>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</si>
  <si>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</si>
  <si>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</si>
  <si>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</si>
  <si>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</si>
  <si>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</si>
  <si>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</si>
  <si>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</si>
  <si>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</si>
  <si>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</si>
  <si>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</si>
  <si>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</si>
  <si>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</si>
  <si>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</si>
  <si>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</si>
  <si>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</si>
  <si>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</si>
  <si>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</si>
  <si>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</si>
  <si>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</si>
  <si>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</si>
  <si>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</si>
  <si>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</si>
  <si>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</si>
  <si>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</si>
  <si>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</si>
  <si>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</si>
  <si>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</si>
  <si>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</si>
  <si>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</si>
  <si>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</si>
  <si>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</si>
  <si>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</si>
  <si>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</si>
  <si>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</si>
  <si>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</si>
  <si>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</si>
  <si>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</si>
  <si>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</si>
  <si>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</si>
  <si>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</si>
  <si>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</si>
  <si>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</si>
  <si>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</si>
  <si>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</si>
  <si>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</si>
  <si>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</si>
  <si>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</si>
  <si>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</si>
  <si>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</si>
  <si>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</si>
  <si>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</si>
  <si>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</si>
  <si>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</si>
  <si>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</si>
  <si>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</si>
  <si>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</si>
  <si>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</si>
  <si>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</si>
  <si>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</si>
  <si>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</si>
  <si>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</si>
  <si>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</si>
  <si>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</si>
  <si>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</si>
  <si>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</si>
  <si>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</si>
  <si>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</si>
  <si>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</si>
  <si>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</si>
  <si>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</si>
  <si>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</si>
  <si>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</si>
  <si>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</si>
  <si>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</si>
  <si>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</si>
  <si>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</si>
  <si>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</si>
  <si>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</si>
  <si>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</si>
  <si>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</si>
  <si>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</si>
  <si>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</si>
  <si>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</si>
  <si>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</si>
  <si>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</si>
  <si>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</si>
  <si>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</si>
  <si>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</si>
  <si>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</si>
  <si>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</si>
  <si>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</si>
  <si>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</si>
  <si>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</si>
  <si>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</si>
  <si>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</si>
  <si>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</si>
  <si>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</si>
  <si>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</si>
  <si>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</si>
  <si>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</si>
  <si>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</si>
  <si>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</si>
  <si>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</si>
  <si>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</si>
  <si>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</si>
  <si>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</si>
  <si>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</si>
  <si>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</si>
  <si>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</si>
  <si>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</si>
  <si>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</si>
  <si>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</si>
  <si>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</si>
  <si>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</si>
  <si>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</si>
  <si>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</si>
  <si>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</si>
  <si>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</si>
  <si>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</si>
  <si>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</si>
  <si>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</si>
  <si>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</si>
  <si>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</si>
  <si>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</si>
  <si>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</si>
  <si>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</si>
  <si>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</si>
  <si>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</si>
  <si>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</si>
  <si>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</si>
  <si>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</si>
  <si>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</si>
  <si>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</si>
  <si>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</si>
  <si>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</si>
  <si>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</si>
  <si>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</si>
  <si>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</si>
  <si>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</si>
  <si>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</si>
  <si>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</si>
  <si>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</si>
  <si>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</si>
  <si>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</si>
  <si>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</si>
  <si>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</si>
  <si>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</si>
  <si>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</si>
  <si>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</si>
  <si>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</si>
  <si>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</si>
  <si>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</si>
  <si>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</si>
  <si>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</si>
  <si>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</si>
  <si>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</si>
  <si>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</si>
  <si>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</si>
  <si>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</si>
  <si>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</si>
  <si>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</si>
  <si>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</si>
  <si>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</si>
  <si>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</si>
  <si>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</si>
  <si>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</si>
  <si>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</si>
  <si>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</si>
  <si>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</si>
  <si>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</si>
  <si>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</si>
  <si>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</si>
  <si>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</si>
  <si>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</si>
  <si>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</si>
  <si>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</si>
  <si>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</si>
  <si>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</si>
  <si>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</si>
  <si>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</si>
  <si>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</si>
  <si>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</si>
  <si>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</si>
  <si>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</si>
  <si>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</si>
  <si>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</si>
  <si>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</si>
  <si>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</si>
  <si>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</si>
  <si>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</si>
  <si>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</si>
  <si>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</si>
  <si>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</si>
  <si>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</si>
  <si>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</si>
  <si>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</si>
  <si>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</si>
  <si>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</si>
  <si>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</si>
  <si>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</si>
  <si>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</si>
  <si>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</si>
  <si>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</si>
  <si>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</si>
  <si>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</si>
  <si>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</si>
  <si>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</si>
  <si>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</si>
  <si>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</si>
  <si>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</si>
  <si>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</si>
  <si>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</si>
  <si>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</si>
  <si>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</si>
  <si>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</si>
  <si>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</si>
  <si>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</si>
  <si>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</si>
  <si>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</si>
  <si>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</si>
  <si>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</si>
  <si>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</si>
  <si>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</si>
  <si>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</si>
  <si>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</si>
  <si>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</si>
  <si>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</si>
  <si>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</si>
  <si>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</si>
  <si>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</si>
  <si>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</si>
  <si>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</si>
  <si>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</si>
  <si>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</si>
  <si>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</si>
  <si>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</si>
  <si>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</si>
  <si>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</si>
  <si>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</si>
  <si>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</si>
  <si>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</si>
  <si>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</si>
  <si>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</si>
  <si>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</si>
  <si>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</si>
  <si>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</si>
  <si>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</si>
  <si>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</si>
  <si>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</si>
  <si>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</si>
  <si>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</si>
  <si>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</si>
  <si>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</si>
  <si>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</si>
  <si>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</si>
  <si>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</si>
  <si>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</si>
  <si>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</si>
  <si>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</si>
  <si>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</si>
  <si>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</si>
  <si>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</si>
  <si>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</si>
  <si>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</si>
  <si>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</si>
  <si>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</si>
  <si>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</si>
  <si>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</si>
  <si>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</si>
  <si>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</si>
  <si>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</si>
  <si>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</si>
  <si>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</si>
  <si>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</si>
  <si>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</si>
  <si>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</si>
  <si>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</si>
  <si>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</si>
  <si>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</si>
  <si>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</si>
  <si>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</si>
  <si>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</si>
  <si>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</si>
  <si>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</si>
  <si>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</si>
  <si>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</si>
  <si>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</si>
  <si>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</si>
  <si>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</si>
  <si>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</si>
  <si>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</si>
  <si>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</si>
  <si>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</si>
  <si>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</si>
  <si>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</si>
  <si>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</si>
  <si>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</si>
  <si>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</si>
  <si>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</si>
  <si>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</si>
  <si>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</si>
  <si>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</si>
  <si>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</si>
  <si>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</si>
  <si>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</si>
  <si>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</si>
  <si>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</si>
  <si>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</si>
  <si>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</si>
  <si>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</si>
  <si>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</si>
  <si>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</si>
  <si>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</si>
  <si>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</si>
  <si>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</si>
  <si>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</si>
  <si>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</si>
  <si>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</si>
  <si>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</si>
  <si>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</si>
  <si>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</si>
  <si>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</si>
  <si>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</si>
  <si>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</si>
  <si>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</si>
  <si>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</si>
  <si>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</si>
  <si>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</si>
  <si>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</si>
  <si>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</si>
  <si>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</si>
  <si>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</si>
  <si>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</si>
  <si>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</si>
  <si>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</si>
  <si>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</si>
  <si>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</si>
  <si>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</si>
  <si>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</si>
  <si>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</si>
  <si>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</si>
  <si>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</si>
  <si>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</si>
  <si>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</si>
  <si>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</si>
  <si>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</si>
  <si>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</si>
  <si>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</si>
  <si>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</si>
  <si>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</si>
  <si>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</si>
  <si>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</si>
  <si>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</si>
  <si>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</si>
  <si>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</si>
  <si>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</si>
  <si>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</si>
  <si>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</si>
  <si>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</si>
  <si>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</si>
  <si>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</si>
  <si>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</si>
  <si>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</si>
  <si>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</si>
  <si>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</si>
  <si>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</si>
  <si>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</si>
  <si>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</si>
  <si>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</si>
  <si>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</si>
  <si>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</si>
  <si>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</si>
  <si>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</si>
  <si>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</si>
  <si>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</si>
  <si>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</si>
  <si>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</si>
  <si>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</si>
  <si>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</si>
  <si>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</si>
  <si>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</si>
  <si>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</si>
  <si>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</si>
  <si>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</si>
  <si>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</si>
  <si>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</si>
  <si>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</si>
  <si>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</si>
  <si>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</si>
  <si>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</si>
  <si>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</si>
  <si>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</si>
  <si>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</si>
  <si>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</si>
  <si>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</si>
  <si>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</si>
  <si>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</si>
  <si>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</si>
  <si>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</si>
  <si>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</si>
  <si>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</si>
  <si>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</si>
  <si>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</si>
  <si>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</si>
  <si>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</si>
  <si>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</si>
  <si>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</si>
  <si>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</si>
  <si>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</si>
  <si>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</si>
  <si>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</si>
  <si>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</si>
  <si>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</si>
  <si>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</si>
  <si>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</si>
  <si>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</si>
  <si>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</si>
  <si>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</si>
  <si>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</si>
  <si>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</si>
  <si>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</si>
  <si>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</si>
  <si>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</si>
  <si>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</si>
  <si>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</si>
  <si>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</si>
  <si>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</si>
  <si>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</si>
  <si>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</si>
  <si>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</si>
  <si>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</si>
  <si>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</si>
  <si>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</si>
  <si>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</si>
  <si>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</si>
  <si>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</si>
  <si>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</si>
  <si>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</si>
  <si>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</si>
  <si>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</si>
  <si>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</si>
  <si>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</si>
  <si>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</si>
  <si>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</si>
  <si>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</si>
  <si>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</si>
  <si>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</si>
  <si>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</si>
  <si>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</si>
  <si>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</si>
  <si>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</si>
  <si>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</si>
  <si>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</si>
  <si>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</si>
  <si>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</si>
  <si>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</si>
  <si>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</si>
  <si>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</si>
  <si>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</si>
  <si>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</si>
  <si>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</si>
  <si>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</si>
  <si>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</si>
  <si>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</si>
  <si>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</si>
  <si>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</si>
  <si>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</si>
  <si>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</si>
  <si>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</si>
  <si>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</si>
  <si>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</si>
  <si>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</si>
  <si>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</si>
  <si>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</si>
  <si>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</si>
  <si>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</si>
  <si>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</si>
  <si>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</si>
  <si>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</si>
  <si>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</si>
  <si>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</si>
  <si>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</si>
  <si>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</si>
  <si>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</si>
  <si>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</si>
  <si>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</si>
  <si>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</si>
  <si>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</si>
  <si>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</si>
  <si>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</si>
  <si>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</si>
  <si>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</si>
  <si>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</si>
  <si>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</si>
  <si>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</si>
  <si>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</si>
  <si>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</si>
  <si>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</si>
  <si>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</si>
  <si>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</si>
  <si>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</si>
  <si>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</si>
  <si>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</si>
  <si>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</si>
  <si>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</si>
  <si>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</si>
  <si>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</si>
  <si>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</si>
  <si>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</si>
  <si>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</si>
  <si>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</si>
  <si>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</si>
  <si>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</si>
  <si>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</si>
  <si>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</si>
  <si>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</si>
  <si>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</si>
  <si>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</si>
  <si>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</si>
  <si>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</si>
  <si>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</si>
  <si>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</si>
  <si>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</si>
  <si>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</si>
  <si>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</si>
  <si>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</si>
  <si>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</si>
  <si>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</si>
  <si>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</si>
  <si>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</si>
  <si>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</si>
  <si>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</si>
  <si>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</si>
  <si>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</si>
  <si>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</si>
  <si>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</si>
  <si>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</si>
  <si>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</si>
  <si>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</si>
  <si>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</si>
  <si>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</si>
  <si>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</si>
  <si>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</si>
  <si>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</si>
  <si>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</si>
  <si>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</si>
  <si>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</si>
  <si>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</si>
  <si>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</si>
  <si>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</si>
  <si>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</si>
  <si>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</si>
  <si>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</si>
  <si>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</si>
  <si>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</si>
  <si>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</si>
  <si>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</si>
  <si>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</si>
  <si>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</si>
  <si>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</si>
  <si>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</si>
  <si>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</si>
  <si>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</si>
  <si>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</si>
  <si>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</si>
  <si>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</si>
  <si>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</si>
  <si>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</si>
  <si>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</si>
  <si>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</si>
  <si>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</si>
  <si>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</si>
  <si>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</si>
  <si>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</si>
  <si>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</si>
  <si>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</si>
  <si>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</si>
  <si>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</si>
  <si>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</si>
  <si>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</si>
  <si>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</si>
  <si>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</si>
  <si>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</si>
  <si>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</si>
  <si>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</si>
  <si>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</si>
  <si>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</si>
  <si>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</si>
  <si>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</si>
  <si>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</si>
  <si>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</si>
  <si>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</si>
  <si>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</si>
  <si>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</si>
  <si>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</si>
  <si>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</si>
  <si>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</si>
  <si>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</si>
  <si>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</si>
  <si>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</si>
  <si>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</si>
  <si>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</si>
  <si>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</si>
  <si>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</si>
  <si>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</si>
  <si>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</si>
  <si>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</si>
  <si>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</si>
  <si>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</si>
  <si>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</si>
  <si>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</si>
  <si>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</si>
  <si>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</si>
  <si>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</si>
  <si>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</si>
  <si>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</si>
  <si>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</si>
  <si>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</si>
  <si>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</si>
  <si>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</si>
  <si>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</si>
  <si>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</si>
  <si>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</si>
  <si>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</si>
  <si>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</si>
  <si>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</si>
  <si>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</si>
  <si>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</si>
  <si>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</si>
  <si>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</si>
  <si>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</si>
  <si>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</si>
  <si>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</si>
  <si>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</si>
  <si>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</si>
  <si>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</si>
  <si>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</si>
  <si>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</si>
  <si>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</si>
  <si>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</si>
  <si>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</si>
  <si>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</si>
  <si>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</si>
  <si>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</si>
  <si>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</si>
  <si>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</si>
  <si>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</si>
  <si>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</si>
  <si>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</si>
  <si>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</si>
  <si>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</si>
  <si>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</si>
  <si>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</si>
  <si>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</si>
  <si>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</si>
  <si>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</si>
  <si>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</si>
  <si>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</si>
  <si>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</si>
  <si>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</si>
  <si>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</si>
  <si>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</si>
  <si>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</si>
  <si>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</si>
  <si>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</si>
  <si>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</si>
  <si>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</si>
  <si>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</si>
  <si>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</si>
  <si>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</si>
  <si>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</si>
  <si>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</si>
  <si>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</si>
  <si>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</si>
  <si>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</si>
  <si>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</si>
  <si>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</si>
  <si>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</si>
  <si>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</si>
  <si>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</si>
  <si>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</si>
  <si>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</si>
  <si>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</si>
  <si>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</si>
  <si>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</si>
  <si>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</si>
  <si>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</si>
  <si>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</si>
  <si>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</si>
  <si>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</si>
  <si>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</si>
  <si>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</si>
  <si>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</si>
  <si>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</si>
  <si>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</si>
  <si>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</si>
  <si>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</si>
  <si>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</si>
  <si>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</si>
  <si>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</si>
  <si>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</si>
  <si>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</si>
  <si>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</si>
  <si>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</si>
  <si>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</si>
  <si>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</si>
  <si>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</si>
  <si>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</si>
  <si>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</si>
  <si>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</si>
  <si>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</si>
  <si>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</si>
  <si>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</si>
  <si>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</si>
  <si>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</si>
  <si>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</si>
  <si>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</si>
  <si>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</si>
  <si>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</si>
  <si>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</si>
  <si>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</si>
  <si>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</si>
  <si>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</si>
  <si>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</si>
  <si>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</si>
  <si>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</si>
  <si>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</si>
  <si>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</si>
  <si>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</si>
  <si>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</si>
  <si>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</si>
  <si>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</si>
  <si>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</si>
  <si>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</si>
  <si>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</si>
  <si>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</si>
  <si>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</si>
  <si>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</si>
  <si>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</si>
  <si>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</si>
  <si>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</si>
  <si>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</si>
  <si>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</si>
  <si>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</si>
  <si>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</si>
  <si>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</si>
  <si>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</si>
  <si>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</si>
  <si>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</si>
  <si>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</si>
  <si>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</si>
  <si>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</si>
  <si>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</si>
  <si>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</si>
  <si>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</si>
  <si>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</si>
  <si>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</si>
  <si>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</si>
  <si>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</si>
  <si>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</si>
  <si>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</si>
  <si>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</si>
  <si>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</si>
  <si>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</si>
  <si>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</si>
  <si>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</si>
  <si>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</si>
  <si>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</si>
  <si>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</si>
  <si>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</si>
  <si>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</si>
  <si>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</si>
  <si>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</si>
  <si>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</si>
  <si>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</si>
  <si>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</si>
  <si>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</si>
  <si>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</si>
  <si>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</si>
  <si>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</si>
  <si>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</si>
  <si>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</si>
  <si>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</si>
  <si>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</si>
  <si>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</si>
  <si>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</si>
  <si>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</si>
  <si>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</si>
  <si>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</si>
  <si>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</si>
  <si>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</si>
  <si>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</si>
  <si>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</si>
  <si>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</si>
  <si>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</si>
  <si>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</si>
  <si>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</si>
  <si>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</si>
  <si>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</si>
  <si>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</si>
  <si>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</si>
  <si>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</si>
  <si>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</si>
  <si>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</si>
  <si>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</si>
  <si>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</si>
  <si>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</si>
  <si>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</si>
  <si>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</si>
  <si>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</si>
  <si>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</si>
  <si>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</si>
  <si>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</si>
  <si>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</si>
  <si>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</si>
  <si>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</si>
  <si>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</si>
  <si>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</si>
  <si>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</si>
  <si>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</si>
  <si>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</si>
  <si>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</si>
  <si>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</si>
  <si>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</si>
  <si>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</si>
  <si>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</si>
  <si>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</si>
  <si>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</si>
  <si>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</si>
  <si>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</si>
  <si>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</si>
  <si>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</si>
  <si>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</si>
  <si>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</si>
  <si>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</si>
  <si>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</si>
  <si>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</si>
  <si>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</si>
  <si>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</si>
  <si>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</si>
  <si>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</si>
  <si>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</si>
  <si>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</si>
  <si>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</si>
  <si>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</si>
  <si>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</si>
  <si>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</si>
  <si>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</si>
  <si>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</si>
  <si>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</si>
  <si>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</si>
  <si>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</si>
  <si>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</si>
  <si>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</si>
  <si>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</si>
  <si>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</si>
  <si>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</si>
  <si>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</si>
  <si>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</si>
  <si>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</si>
  <si>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</si>
  <si>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</si>
  <si>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</si>
  <si>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</si>
  <si>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</si>
  <si>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</si>
  <si>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</si>
  <si>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</si>
  <si>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</si>
  <si>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</si>
  <si>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</si>
  <si>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</si>
  <si>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</si>
  <si>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</si>
  <si>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</si>
  <si>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</si>
  <si>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</si>
  <si>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</si>
  <si>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</si>
  <si>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</si>
  <si>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</si>
  <si>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</si>
  <si>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</si>
  <si>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</si>
  <si>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</si>
  <si>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</si>
  <si>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</si>
  <si>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</si>
  <si>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</si>
  <si>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</si>
  <si>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</si>
  <si>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</si>
  <si>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</si>
  <si>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</si>
  <si>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</si>
  <si>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</si>
  <si>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</si>
  <si>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</si>
  <si>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</si>
  <si>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</si>
  <si>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</si>
  <si>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</si>
  <si>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</si>
  <si>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</si>
  <si>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</si>
  <si>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</si>
  <si>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</si>
  <si>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</si>
  <si>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</si>
  <si>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</si>
  <si>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</si>
  <si>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</si>
  <si>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</si>
  <si>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</si>
  <si>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</si>
  <si>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</si>
  <si>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</si>
  <si>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</si>
  <si>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</si>
  <si>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</si>
  <si>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</si>
  <si>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</si>
  <si>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</si>
  <si>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</si>
  <si>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</si>
  <si>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</si>
  <si>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</si>
  <si>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</si>
  <si>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</si>
  <si>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</si>
  <si>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</si>
  <si>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</si>
  <si>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</si>
  <si>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</si>
  <si>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</si>
  <si>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</si>
  <si>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</si>
  <si>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</si>
  <si>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</si>
  <si>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</si>
  <si>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</si>
  <si>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</si>
  <si>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</si>
  <si>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</si>
  <si>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</si>
  <si>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</si>
  <si>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</si>
  <si>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</si>
  <si>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</si>
  <si>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</si>
  <si>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</si>
  <si>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</si>
  <si>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</si>
  <si>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</si>
  <si>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</si>
  <si>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</si>
  <si>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</si>
  <si>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</si>
  <si>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</si>
  <si>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</si>
  <si>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</si>
  <si>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</si>
  <si>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</si>
  <si>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</si>
  <si>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</si>
  <si>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</si>
  <si>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</si>
  <si>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</si>
  <si>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</si>
  <si>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</si>
  <si>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</si>
  <si>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</si>
  <si>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</si>
  <si>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</si>
  <si>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</si>
  <si>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</si>
  <si>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</si>
  <si>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</si>
  <si>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</si>
  <si>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</si>
  <si>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</si>
  <si>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</si>
  <si>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</si>
  <si>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</si>
  <si>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</si>
  <si>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</si>
  <si>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</si>
  <si>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</si>
  <si>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</si>
  <si>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</si>
  <si>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</si>
  <si>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</si>
  <si>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</si>
  <si>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</si>
  <si>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</si>
  <si>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</si>
  <si>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</si>
  <si>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</si>
  <si>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</si>
  <si>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</si>
  <si>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</si>
  <si>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</si>
  <si>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</si>
  <si>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</si>
  <si>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</si>
  <si>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</si>
  <si>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</si>
  <si>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</si>
  <si>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</si>
  <si>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</si>
  <si>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</si>
  <si>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</si>
  <si>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</si>
  <si>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</si>
  <si>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</si>
  <si>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</si>
  <si>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</si>
  <si>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</si>
  <si>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</si>
  <si>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</si>
  <si>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</si>
  <si>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</si>
  <si>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</si>
  <si>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</si>
  <si>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</si>
  <si>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</si>
  <si>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</si>
  <si>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</si>
  <si>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</si>
  <si>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</si>
  <si>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</si>
  <si>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</si>
  <si>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</si>
  <si>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</si>
  <si>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</si>
  <si>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</si>
  <si>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</si>
  <si>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</si>
  <si>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</si>
  <si>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</si>
  <si>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</si>
  <si>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</si>
  <si>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</si>
  <si>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</si>
  <si>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</si>
  <si>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</si>
  <si>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</si>
  <si>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</si>
  <si>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</si>
  <si>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</si>
  <si>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</si>
  <si>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</si>
  <si>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</si>
  <si>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</si>
  <si>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</si>
  <si>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</si>
  <si>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</si>
  <si>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</si>
  <si>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</si>
  <si>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</si>
  <si>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</si>
  <si>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</si>
  <si>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</si>
  <si>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</si>
  <si>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</si>
  <si>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</si>
  <si>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</si>
  <si>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</si>
  <si>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</si>
  <si>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</si>
  <si>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</si>
  <si>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</si>
  <si>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</si>
  <si>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</si>
  <si>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</si>
  <si>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</si>
  <si>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</si>
  <si>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</si>
  <si>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</si>
  <si>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</si>
  <si>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</si>
  <si>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</si>
  <si>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</si>
  <si>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</si>
  <si>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</si>
  <si>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</si>
  <si>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</si>
  <si>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</si>
  <si>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</si>
  <si>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</si>
  <si>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</si>
  <si>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</si>
  <si>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</si>
  <si>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</si>
  <si>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</si>
  <si>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</si>
  <si>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</si>
  <si>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</si>
  <si>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</si>
  <si>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</si>
  <si>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</si>
  <si>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</si>
  <si>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</si>
  <si>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</si>
  <si>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</si>
  <si>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</si>
  <si>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</si>
  <si>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</si>
  <si>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</si>
  <si>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</si>
  <si>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</si>
  <si>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</si>
  <si>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</si>
  <si>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</si>
  <si>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</si>
  <si>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</si>
  <si>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</si>
  <si>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</si>
  <si>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</si>
  <si>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</si>
  <si>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</si>
  <si>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</si>
  <si>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</si>
  <si>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</si>
  <si>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</si>
  <si>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</si>
  <si>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</si>
  <si>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</si>
  <si>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</si>
  <si>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</si>
  <si>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</si>
  <si>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</si>
  <si>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</si>
  <si>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</si>
  <si>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</si>
  <si>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</si>
  <si>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</si>
  <si>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</si>
  <si>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</si>
  <si>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</si>
  <si>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</si>
  <si>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</si>
  <si>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</si>
  <si>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</si>
  <si>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</si>
  <si>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</si>
  <si>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</si>
  <si>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</si>
  <si>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</si>
  <si>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</si>
  <si>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</si>
  <si>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</si>
  <si>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</si>
  <si>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</si>
  <si>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</si>
  <si>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</si>
  <si>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</si>
  <si>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</si>
  <si>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</si>
  <si>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</si>
  <si>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</si>
  <si>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</si>
  <si>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</si>
  <si>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</si>
  <si>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</si>
  <si>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</si>
  <si>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</si>
  <si>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</si>
  <si>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</si>
  <si>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</si>
  <si>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</si>
  <si>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</si>
  <si>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</si>
  <si>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</si>
  <si>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</si>
  <si>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</si>
  <si>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</si>
  <si>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</si>
  <si>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</si>
  <si>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</si>
  <si>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</si>
  <si>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</si>
  <si>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</si>
  <si>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</si>
  <si>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</si>
  <si>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</si>
  <si>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</si>
  <si>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</si>
  <si>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</si>
  <si>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</si>
  <si>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</si>
  <si>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</si>
  <si>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</si>
  <si>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</si>
  <si>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</si>
  <si>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</si>
  <si>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</si>
  <si>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</si>
  <si>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</si>
  <si>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</si>
  <si>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</si>
  <si>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</si>
  <si>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</si>
  <si>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</si>
  <si>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</si>
  <si>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</si>
  <si>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</si>
  <si>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</si>
  <si>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</si>
  <si>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</si>
  <si>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</si>
  <si>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</si>
  <si>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</si>
  <si>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</si>
  <si>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</si>
  <si>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</si>
  <si>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</si>
  <si>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</si>
  <si>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</si>
  <si>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</si>
  <si>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</si>
  <si>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</si>
  <si>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</si>
  <si>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</si>
  <si>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</si>
  <si>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</si>
  <si>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</si>
  <si>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</si>
  <si>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</si>
  <si>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</si>
  <si>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</si>
  <si>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</si>
  <si>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</si>
  <si>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</si>
  <si>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</si>
  <si>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</si>
  <si>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</si>
  <si>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</si>
  <si>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</si>
  <si>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</si>
  <si>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</si>
  <si>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</si>
  <si>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</si>
  <si>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</si>
  <si>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</si>
  <si>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</si>
  <si>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</si>
  <si>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</si>
  <si>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</si>
  <si>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</si>
  <si>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</si>
  <si>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</si>
  <si>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</si>
  <si>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</si>
  <si>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</si>
  <si>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</si>
  <si>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</si>
  <si>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</si>
  <si>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</si>
  <si>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</si>
  <si>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</si>
  <si>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</si>
  <si>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</si>
  <si>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</si>
  <si>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</si>
  <si>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</si>
  <si>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</si>
  <si>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</si>
  <si>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</si>
  <si>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</si>
  <si>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</si>
  <si>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</si>
  <si>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</si>
  <si>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</si>
  <si>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</si>
  <si>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</si>
  <si>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</si>
  <si>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</si>
  <si>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</si>
  <si>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</si>
  <si>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</si>
  <si>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</si>
  <si>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</si>
  <si>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</si>
  <si>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</si>
  <si>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</si>
  <si>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</si>
  <si>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</si>
  <si>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</si>
  <si>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</si>
  <si>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</si>
  <si>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</si>
  <si>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</si>
  <si>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</si>
  <si>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</si>
  <si>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</si>
  <si>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</si>
  <si>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</si>
  <si>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</si>
  <si>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</si>
  <si>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</si>
  <si>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</si>
  <si>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</si>
  <si>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</si>
  <si>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</si>
  <si>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</si>
  <si>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</si>
  <si>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</si>
  <si>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</si>
  <si>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</si>
  <si>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</si>
  <si>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</si>
  <si>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</si>
  <si>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</si>
  <si>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</si>
  <si>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</si>
  <si>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</si>
  <si>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</si>
  <si>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</si>
  <si>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</si>
  <si>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</si>
  <si>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</si>
  <si>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</si>
  <si>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</si>
  <si>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</si>
  <si>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</si>
  <si>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</si>
  <si>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</si>
  <si>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</si>
  <si>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</si>
  <si>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</si>
  <si>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</si>
  <si>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</si>
  <si>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</si>
  <si>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</si>
  <si>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</si>
  <si>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</si>
  <si>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</si>
  <si>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</si>
  <si>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</si>
  <si>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</si>
  <si>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</si>
  <si>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</si>
  <si>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</si>
  <si>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</si>
  <si>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</si>
  <si>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</si>
  <si>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</si>
  <si>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</si>
  <si>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</si>
  <si>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</si>
  <si>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</si>
  <si>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</si>
  <si>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</si>
  <si>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</si>
  <si>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</si>
  <si>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</si>
  <si>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</si>
  <si>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</si>
  <si>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</si>
  <si>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</si>
  <si>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</si>
  <si>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</si>
  <si>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</si>
  <si>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</si>
  <si>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</si>
  <si>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</si>
  <si>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</si>
  <si>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</si>
  <si>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</si>
  <si>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</si>
  <si>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</si>
  <si>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</si>
  <si>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</si>
  <si>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</si>
  <si>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</si>
  <si>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</si>
  <si>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</si>
  <si>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</si>
  <si>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</si>
  <si>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</si>
  <si>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</si>
  <si>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</si>
  <si>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</si>
  <si>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</si>
  <si>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</si>
  <si>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</si>
  <si>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</si>
  <si>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</si>
  <si>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</si>
  <si>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</si>
  <si>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</si>
  <si>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</si>
  <si>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</si>
  <si>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</si>
  <si>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</si>
  <si>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</si>
  <si>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</si>
  <si>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</si>
  <si>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</si>
  <si>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</si>
  <si>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</si>
  <si>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</si>
  <si>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</si>
  <si>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</si>
  <si>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</si>
  <si>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</si>
  <si>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</si>
  <si>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</si>
  <si>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</si>
  <si>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</si>
  <si>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</si>
  <si>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</si>
  <si>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</si>
  <si>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</si>
  <si>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</si>
  <si>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</si>
  <si>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</si>
  <si>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</si>
  <si>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</si>
  <si>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</si>
  <si>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</si>
  <si>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</si>
  <si>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</si>
  <si>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</si>
  <si>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</si>
  <si>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</si>
  <si>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</si>
  <si>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</si>
  <si>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</si>
  <si>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</si>
  <si>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</si>
  <si>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</si>
  <si>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</si>
  <si>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</si>
  <si>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</si>
  <si>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</si>
  <si>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</si>
  <si>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</si>
  <si>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</si>
  <si>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</si>
  <si>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</si>
  <si>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</si>
  <si>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</si>
  <si>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</si>
  <si>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</si>
  <si>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</si>
  <si>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</si>
  <si>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</si>
  <si>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</si>
  <si>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</si>
  <si>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</si>
  <si>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</si>
  <si>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</si>
  <si>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</si>
  <si>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</si>
  <si>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</si>
  <si>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</si>
  <si>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</si>
  <si>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</si>
  <si>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</si>
  <si>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</si>
  <si>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</si>
  <si>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</si>
  <si>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</si>
  <si>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</si>
  <si>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</si>
  <si>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</si>
  <si>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</si>
  <si>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</si>
  <si>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</si>
  <si>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</si>
  <si>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</si>
  <si>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</si>
  <si>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</si>
  <si>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</si>
  <si>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</si>
  <si>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</si>
  <si>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</si>
  <si>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</si>
  <si>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</si>
  <si>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</si>
  <si>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</si>
  <si>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</si>
  <si>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</si>
  <si>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</si>
  <si>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</si>
  <si>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</si>
  <si>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</si>
  <si>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</si>
  <si>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</si>
  <si>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</si>
  <si>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</si>
  <si>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</si>
  <si>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</si>
  <si>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</si>
  <si>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</si>
  <si>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</si>
  <si>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</si>
  <si>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</si>
  <si>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</si>
  <si>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</si>
  <si>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</si>
  <si>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</si>
  <si>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</si>
  <si>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</si>
  <si>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</si>
  <si>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</si>
  <si>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</si>
  <si>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</si>
  <si>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</si>
  <si>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</si>
  <si>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</si>
  <si>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</si>
  <si>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</si>
  <si>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</si>
  <si>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</si>
  <si>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</si>
  <si>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</si>
  <si>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</si>
  <si>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</si>
  <si>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</si>
  <si>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</si>
  <si>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</si>
  <si>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</si>
  <si>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</si>
  <si>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</si>
  <si>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</si>
  <si>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</si>
  <si>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</si>
  <si>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</si>
  <si>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</si>
  <si>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</si>
  <si>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</si>
  <si>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</si>
  <si>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</si>
  <si>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</si>
  <si>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</si>
  <si>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</si>
  <si>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</si>
  <si>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</si>
  <si>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</si>
  <si>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</si>
  <si>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</si>
  <si>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</si>
  <si>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</si>
  <si>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</si>
  <si>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</si>
  <si>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</si>
  <si>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</si>
  <si>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</si>
  <si>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</si>
  <si>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</si>
  <si>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</si>
  <si>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</si>
  <si>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</si>
  <si>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</si>
  <si>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</si>
  <si>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</si>
  <si>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</si>
  <si>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</si>
  <si>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</si>
  <si>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</si>
  <si>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</si>
  <si>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</si>
  <si>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</si>
  <si>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</si>
  <si>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</si>
  <si>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</si>
  <si>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</si>
  <si>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</si>
  <si>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</si>
  <si>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</si>
  <si>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</si>
  <si>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</si>
  <si>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</si>
  <si>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</si>
  <si>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</si>
  <si>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</si>
  <si>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</si>
  <si>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</si>
  <si>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</si>
  <si>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</si>
  <si>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</si>
  <si>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</si>
  <si>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</si>
  <si>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</si>
  <si>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</si>
  <si>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</si>
  <si>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</si>
  <si>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</si>
  <si>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</si>
  <si>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</si>
  <si>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</si>
  <si>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</si>
  <si>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</si>
  <si>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</si>
  <si>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</si>
  <si>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</si>
  <si>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</si>
  <si>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</si>
  <si>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</si>
  <si>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</si>
  <si>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</si>
  <si>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</si>
  <si>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</si>
  <si>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</si>
  <si>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</si>
  <si>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</si>
  <si>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</si>
  <si>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</si>
  <si>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</si>
  <si>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</si>
  <si>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</si>
  <si>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</si>
  <si>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</si>
  <si>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</si>
  <si>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</si>
  <si>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</si>
  <si>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</si>
  <si>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</si>
  <si>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</si>
  <si>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</si>
  <si>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</si>
  <si>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</si>
  <si>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</si>
  <si>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</si>
  <si>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</si>
  <si>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</si>
  <si>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</si>
  <si>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</si>
  <si>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</si>
  <si>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</si>
  <si>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</si>
  <si>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</si>
  <si>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</si>
  <si>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</si>
  <si>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</si>
  <si>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</si>
  <si>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</si>
  <si>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</si>
  <si>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</si>
  <si>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</si>
  <si>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</si>
  <si>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</si>
  <si>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</si>
  <si>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</si>
  <si>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</si>
  <si>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</si>
  <si>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</si>
  <si>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</si>
  <si>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</si>
  <si>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</si>
  <si>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</si>
  <si>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</si>
  <si>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</si>
  <si>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</si>
  <si>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</si>
  <si>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</si>
  <si>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</si>
  <si>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</si>
  <si>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</si>
  <si>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</si>
  <si>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</si>
  <si>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</si>
  <si>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</si>
  <si>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</si>
  <si>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</si>
  <si>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</si>
  <si>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</si>
  <si>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</si>
  <si>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</si>
  <si>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</si>
  <si>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</si>
  <si>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</si>
  <si>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</si>
  <si>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</si>
  <si>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</si>
  <si>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</si>
  <si>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</si>
  <si>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</si>
  <si>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</si>
  <si>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</si>
  <si>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</si>
  <si>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</si>
  <si>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</si>
  <si>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</si>
  <si>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</si>
  <si>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</si>
  <si>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</si>
  <si>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</si>
  <si>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</si>
  <si>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</si>
  <si>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</si>
  <si>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</si>
  <si>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</si>
  <si>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</si>
  <si>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</si>
  <si>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</si>
  <si>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</si>
  <si>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</si>
  <si>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</si>
  <si>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</si>
  <si>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</si>
  <si>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</si>
  <si>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</si>
  <si>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</si>
  <si>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</si>
  <si>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</si>
  <si>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</si>
  <si>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</si>
  <si>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</si>
  <si>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</si>
  <si>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</si>
  <si>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</si>
  <si>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</si>
  <si>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</si>
  <si>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</si>
  <si>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</si>
  <si>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</si>
  <si>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</si>
  <si>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</si>
  <si>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</si>
  <si>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</si>
  <si>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</si>
  <si>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</si>
  <si>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</si>
  <si>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</si>
  <si>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</si>
  <si>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</si>
  <si>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</si>
  <si>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</si>
  <si>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</si>
  <si>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</si>
  <si>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</si>
  <si>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</si>
  <si>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</si>
  <si>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</si>
  <si>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</si>
  <si>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</si>
  <si>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</si>
  <si>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</si>
  <si>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</si>
  <si>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</si>
  <si>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</si>
  <si>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</si>
  <si>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</si>
  <si>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</si>
  <si>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</si>
  <si>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</si>
  <si>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</si>
  <si>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</si>
  <si>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</si>
  <si>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</si>
  <si>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</si>
  <si>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</si>
  <si>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</si>
  <si>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</si>
  <si>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</si>
  <si>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</si>
  <si>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</si>
  <si>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</si>
  <si>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</si>
  <si>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</si>
  <si>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</si>
  <si>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</si>
  <si>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</si>
  <si>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</si>
  <si>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</si>
  <si>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</si>
  <si>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</si>
  <si>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</si>
  <si>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</si>
  <si>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</si>
  <si>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</si>
  <si>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</si>
  <si>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</si>
  <si>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</si>
  <si>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</si>
  <si>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</si>
  <si>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</si>
  <si>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</si>
  <si>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</si>
  <si>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</si>
  <si>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</si>
  <si>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</si>
  <si>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</si>
  <si>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</si>
  <si>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</si>
  <si>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</si>
  <si>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</si>
  <si>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</si>
  <si>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</si>
  <si>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</si>
  <si>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</si>
  <si>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</si>
  <si>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</si>
  <si>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</si>
  <si>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</si>
  <si>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</si>
  <si>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</si>
  <si>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</si>
  <si>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</si>
  <si>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</si>
  <si>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</si>
  <si>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</si>
  <si>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</si>
  <si>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</si>
  <si>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</si>
  <si>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</si>
  <si>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</si>
  <si>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</si>
  <si>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</si>
  <si>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</si>
  <si>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</si>
  <si>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</si>
  <si>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</si>
  <si>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</si>
  <si>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</si>
  <si>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</si>
  <si>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</si>
  <si>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</si>
  <si>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</si>
  <si>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</si>
  <si>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</si>
  <si>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</si>
  <si>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</si>
  <si>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</si>
  <si>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</si>
  <si>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</si>
  <si>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</si>
  <si>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</si>
  <si>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</si>
  <si>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</si>
  <si>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</si>
  <si>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</si>
  <si>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</si>
  <si>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</si>
  <si>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</si>
  <si>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</si>
  <si>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</si>
  <si>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</si>
  <si>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</si>
  <si>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</si>
  <si>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</si>
  <si>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</si>
  <si>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</si>
  <si>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</si>
  <si>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</si>
  <si>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</si>
  <si>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</si>
  <si>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</si>
  <si>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</si>
  <si>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</si>
  <si>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</si>
  <si>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</si>
  <si>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</si>
  <si>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</si>
  <si>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</si>
  <si>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</si>
  <si>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</si>
  <si>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</si>
  <si>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</si>
  <si>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</si>
  <si>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</si>
  <si>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</si>
  <si>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</si>
  <si>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</si>
  <si>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</si>
  <si>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</si>
  <si>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</si>
  <si>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</si>
  <si>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</si>
  <si>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</si>
  <si>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</si>
  <si>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</si>
  <si>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</si>
  <si>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</si>
  <si>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</si>
  <si>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</si>
  <si>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</si>
  <si>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</si>
  <si>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</si>
  <si>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</si>
  <si>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</si>
  <si>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</si>
  <si>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</si>
  <si>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</si>
  <si>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</si>
  <si>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</si>
  <si>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</si>
  <si>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</si>
  <si>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</si>
  <si>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</si>
  <si>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</si>
  <si>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</si>
  <si>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</si>
  <si>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</si>
  <si>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</si>
  <si>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</si>
  <si>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</si>
  <si>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</si>
  <si>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</si>
  <si>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</si>
  <si>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</si>
  <si>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</si>
  <si>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</si>
  <si>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</si>
  <si>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</si>
  <si>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</si>
  <si>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</si>
  <si>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</si>
  <si>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</si>
  <si>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</si>
  <si>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</si>
  <si>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</si>
  <si>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</si>
  <si>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</si>
  <si>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</si>
  <si>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</si>
  <si>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</si>
  <si>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</si>
  <si>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</si>
  <si>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</si>
  <si>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</si>
  <si>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</si>
  <si>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</si>
  <si>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</si>
  <si>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</si>
  <si>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</si>
  <si>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</si>
  <si>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</si>
  <si>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</si>
  <si>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</si>
  <si>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</si>
  <si>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</si>
  <si>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</si>
  <si>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</si>
  <si>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</si>
  <si>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</si>
  <si>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</si>
  <si>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</si>
  <si>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</si>
  <si>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</si>
  <si>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</si>
  <si>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</si>
  <si>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</si>
  <si>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</si>
  <si>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</si>
  <si>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</si>
  <si>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</si>
  <si>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</si>
  <si>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</si>
  <si>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</si>
  <si>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</si>
  <si>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</si>
  <si>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</si>
  <si>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</si>
  <si>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</si>
  <si>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</si>
  <si>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</si>
  <si>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</si>
  <si>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</si>
  <si>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</si>
  <si>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</si>
  <si>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</si>
  <si>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</si>
  <si>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</si>
  <si>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</si>
  <si>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</si>
  <si>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</si>
  <si>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</si>
  <si>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</si>
  <si>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</si>
  <si>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</si>
  <si>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</si>
  <si>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</si>
  <si>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</si>
  <si>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</si>
  <si>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</si>
  <si>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</si>
  <si>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</si>
  <si>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</si>
  <si>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</si>
  <si>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</si>
  <si>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</si>
  <si>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</si>
  <si>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</si>
  <si>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</si>
  <si>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</si>
  <si>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</si>
  <si>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</si>
  <si>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</si>
  <si>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</si>
  <si>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</si>
  <si>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</si>
  <si>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</si>
  <si>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</si>
  <si>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</si>
  <si>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</si>
  <si>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</si>
  <si>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</si>
  <si>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</si>
  <si>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</si>
  <si>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</si>
  <si>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</si>
  <si>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</si>
  <si>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</si>
  <si>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</si>
  <si>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</si>
  <si>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</si>
  <si>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</si>
  <si>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</si>
  <si>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</si>
  <si>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</si>
  <si>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</si>
  <si>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</si>
  <si>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</si>
  <si>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</si>
  <si>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</si>
  <si>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</si>
  <si>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</si>
  <si>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</si>
  <si>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</si>
  <si>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</si>
  <si>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</si>
  <si>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</si>
  <si>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</si>
  <si>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</si>
  <si>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</si>
  <si>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</si>
  <si>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</si>
  <si>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</si>
  <si>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</si>
  <si>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</si>
  <si>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</si>
  <si>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</si>
  <si>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</si>
  <si>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</si>
  <si>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</si>
  <si>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</si>
  <si>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</si>
  <si>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</si>
  <si>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</si>
  <si>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</si>
  <si>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</si>
  <si>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</si>
  <si>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</si>
  <si>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</si>
  <si>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</si>
  <si>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</si>
  <si>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</si>
  <si>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</si>
  <si>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</si>
  <si>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</si>
  <si>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</si>
  <si>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</si>
  <si>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</si>
  <si>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</si>
  <si>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</si>
  <si>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</si>
  <si>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</si>
  <si>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</si>
  <si>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</si>
  <si>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</si>
  <si>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</si>
  <si>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</si>
  <si>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</si>
  <si>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</si>
  <si>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</si>
  <si>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</si>
  <si>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</si>
  <si>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</si>
  <si>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</si>
  <si>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</si>
  <si>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</si>
  <si>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</si>
  <si>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</si>
  <si>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</si>
  <si>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</si>
  <si>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</si>
  <si>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</si>
  <si>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</si>
  <si>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</si>
  <si>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</si>
  <si>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</si>
  <si>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</si>
  <si>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</si>
  <si>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</si>
  <si>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</si>
  <si>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</si>
  <si>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</si>
  <si>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</si>
  <si>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</si>
  <si>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</si>
  <si>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</si>
  <si>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</si>
  <si>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</si>
  <si>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</si>
  <si>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</si>
  <si>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</si>
  <si>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</si>
  <si>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</si>
  <si>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</si>
  <si>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</si>
  <si>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</si>
  <si>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</si>
  <si>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</si>
  <si>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</si>
  <si>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</si>
  <si>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</si>
  <si>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</si>
  <si>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</si>
  <si>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</si>
  <si>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</si>
  <si>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</si>
  <si>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</si>
  <si>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</si>
  <si>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</si>
  <si>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</si>
  <si>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</si>
  <si>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</si>
  <si>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</si>
  <si>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</si>
  <si>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</si>
  <si>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</si>
  <si>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</si>
  <si>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</si>
  <si>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</si>
  <si>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</si>
  <si>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</si>
  <si>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</si>
  <si>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</si>
  <si>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</si>
  <si>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</si>
  <si>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</si>
  <si>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</si>
  <si>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</si>
  <si>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</si>
  <si>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</si>
  <si>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</si>
  <si>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</si>
  <si>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</si>
  <si>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</si>
  <si>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</si>
  <si>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</si>
  <si>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</si>
  <si>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</si>
  <si>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</si>
  <si>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</si>
  <si>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</si>
  <si>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</si>
  <si>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</si>
  <si>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</si>
  <si>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</si>
  <si>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</si>
  <si>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</si>
  <si>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</si>
  <si>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</si>
  <si>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</si>
  <si>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</si>
  <si>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</si>
  <si>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</si>
  <si>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</si>
  <si>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</si>
  <si>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</si>
  <si>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</si>
  <si>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</si>
  <si>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</si>
  <si>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</si>
  <si>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</si>
  <si>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</si>
  <si>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</si>
  <si>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</si>
  <si>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</si>
  <si>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</si>
  <si>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</si>
  <si>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</si>
  <si>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</si>
  <si>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</si>
  <si>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</si>
  <si>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</si>
  <si>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</si>
  <si>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</si>
  <si>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</si>
  <si>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</si>
  <si>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</si>
  <si>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</si>
  <si>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</si>
  <si>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</si>
  <si>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</si>
  <si>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</si>
  <si>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</si>
  <si>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</si>
  <si>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</si>
  <si>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</si>
  <si>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</si>
  <si>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</si>
  <si>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</si>
  <si>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</si>
  <si>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</si>
  <si>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</si>
  <si>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</si>
  <si>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</si>
  <si>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</si>
  <si>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</si>
  <si>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</si>
  <si>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</si>
  <si>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</si>
  <si>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</si>
  <si>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</si>
  <si>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</si>
  <si>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</si>
  <si>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</si>
  <si>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</si>
  <si>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</si>
  <si>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</si>
  <si>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</si>
  <si>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</si>
  <si>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</si>
  <si>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</si>
  <si>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</si>
  <si>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</si>
  <si>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</si>
  <si>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</si>
  <si>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</si>
  <si>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</si>
  <si>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</si>
  <si>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</si>
  <si>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</si>
  <si>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</si>
  <si>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</si>
  <si>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</si>
  <si>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</si>
  <si>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</si>
  <si>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</si>
  <si>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</si>
  <si>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</si>
  <si>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</si>
  <si>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</si>
  <si>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</si>
  <si>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</si>
  <si>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</si>
  <si>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</si>
  <si>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</si>
  <si>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</si>
  <si>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</si>
  <si>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</si>
  <si>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</si>
  <si>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</si>
  <si>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</si>
  <si>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</si>
  <si>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</si>
  <si>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</si>
  <si>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</si>
  <si>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</si>
  <si>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</si>
  <si>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</si>
  <si>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</si>
  <si>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</si>
  <si>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</si>
  <si>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</si>
  <si>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</si>
  <si>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</si>
  <si>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</si>
  <si>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</si>
  <si>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</si>
  <si>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</si>
  <si>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</si>
  <si>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</si>
  <si>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</si>
  <si>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</si>
  <si>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</si>
  <si>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</si>
  <si>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</si>
  <si>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</si>
  <si>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</si>
  <si>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</si>
  <si>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</si>
  <si>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</si>
  <si>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</si>
  <si>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</si>
  <si>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</si>
  <si>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</si>
  <si>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</si>
  <si>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</si>
  <si>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</si>
  <si>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</si>
  <si>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</si>
  <si>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</si>
  <si>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</si>
  <si>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</si>
  <si>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</si>
  <si>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</si>
  <si>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</si>
  <si>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</si>
  <si>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</si>
  <si>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</si>
  <si>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</si>
  <si>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</si>
  <si>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</si>
  <si>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</si>
  <si>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</si>
  <si>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</si>
  <si>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</si>
  <si>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</si>
  <si>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</si>
  <si>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</si>
  <si>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</si>
  <si>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</si>
  <si>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</si>
  <si>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</si>
  <si>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</si>
  <si>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</si>
  <si>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</si>
  <si>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</si>
  <si>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</si>
  <si>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</si>
  <si>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</si>
  <si>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</si>
  <si>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</si>
  <si>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</si>
  <si>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</si>
  <si>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</si>
  <si>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</si>
  <si>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</si>
  <si>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</si>
  <si>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</si>
  <si>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</si>
  <si>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</si>
  <si>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</si>
  <si>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</si>
  <si>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</si>
  <si>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</si>
  <si>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</si>
  <si>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</si>
  <si>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</si>
  <si>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</si>
  <si>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</si>
  <si>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</si>
  <si>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</si>
  <si>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</si>
  <si>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</si>
  <si>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</si>
  <si>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</si>
  <si>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</si>
  <si>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</si>
  <si>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</si>
  <si>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</si>
  <si>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</si>
  <si>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</si>
  <si>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</si>
  <si>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</si>
  <si>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</si>
  <si>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</si>
  <si>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</si>
  <si>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</si>
  <si>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</si>
  <si>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</si>
  <si>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</si>
  <si>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</si>
  <si>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</si>
  <si>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</si>
  <si>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</si>
  <si>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</si>
  <si>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</si>
  <si>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</si>
  <si>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</si>
  <si>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</si>
  <si>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</si>
  <si>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</si>
  <si>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</si>
  <si>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</si>
  <si>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</si>
  <si>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</si>
  <si>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</si>
  <si>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</si>
  <si>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</si>
  <si>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</si>
  <si>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</si>
  <si>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</si>
  <si>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</si>
  <si>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</si>
  <si>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</si>
  <si>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</si>
  <si>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</si>
  <si>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</si>
  <si>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</si>
  <si>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</si>
  <si>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</si>
  <si>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</si>
  <si>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</si>
  <si>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</si>
  <si>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</si>
  <si>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</si>
  <si>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</si>
  <si>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</si>
  <si>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</si>
  <si>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</si>
  <si>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</si>
  <si>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</si>
  <si>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</si>
  <si>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</si>
  <si>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</si>
  <si>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</si>
  <si>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</si>
  <si>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</si>
  <si>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</si>
  <si>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</si>
  <si>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</si>
  <si>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</si>
  <si>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</si>
  <si>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</si>
  <si>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</si>
  <si>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</si>
  <si>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</si>
  <si>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</si>
  <si>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</si>
  <si>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</si>
  <si>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</si>
  <si>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</si>
  <si>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</si>
  <si>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</si>
  <si>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</si>
  <si>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</si>
  <si>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</si>
  <si>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</si>
  <si>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</si>
  <si>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</si>
  <si>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</si>
  <si>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</si>
  <si>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</si>
  <si>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</si>
  <si>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</si>
  <si>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</si>
  <si>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</si>
  <si>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</si>
  <si>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</si>
  <si>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</si>
  <si>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</si>
  <si>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</si>
  <si>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</si>
  <si>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</si>
  <si>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</si>
  <si>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</si>
  <si>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</si>
  <si>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</si>
  <si>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</si>
  <si>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</si>
  <si>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</si>
  <si>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</si>
  <si>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</si>
  <si>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</si>
  <si>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</si>
  <si>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</si>
  <si>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</si>
  <si>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</si>
  <si>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</si>
  <si>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</si>
  <si>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</si>
  <si>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</si>
  <si>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</si>
  <si>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</si>
  <si>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</si>
  <si>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</si>
  <si>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</si>
  <si>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</si>
  <si>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</si>
  <si>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</si>
  <si>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</si>
  <si>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</si>
  <si>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</si>
  <si>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</si>
  <si>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</si>
  <si>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</si>
  <si>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</si>
  <si>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</si>
  <si>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</si>
  <si>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</si>
  <si>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</si>
  <si>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</si>
  <si>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</si>
  <si>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</si>
  <si>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</si>
  <si>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</si>
  <si>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</si>
  <si>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</si>
  <si>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</si>
  <si>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</si>
  <si>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</si>
  <si>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</si>
  <si>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</si>
  <si>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</si>
  <si>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</si>
  <si>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</si>
  <si>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</si>
  <si>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</si>
  <si>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</si>
  <si>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</si>
  <si>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</si>
  <si>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</si>
  <si>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</si>
  <si>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</si>
  <si>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</si>
  <si>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</si>
  <si>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</si>
  <si>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</si>
  <si>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</si>
  <si>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</si>
  <si>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</si>
  <si>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</si>
  <si>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</si>
  <si>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</si>
  <si>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</si>
  <si>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</si>
  <si>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</si>
  <si>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</si>
  <si>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</si>
  <si>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</si>
  <si>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</si>
  <si>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</si>
  <si>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</si>
  <si>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</si>
  <si>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</si>
  <si>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</si>
  <si>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</si>
  <si>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</si>
  <si>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</si>
  <si>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</si>
  <si>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</si>
  <si>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</si>
  <si>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</si>
  <si>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</si>
  <si>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</si>
  <si>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</si>
  <si>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</si>
  <si>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</si>
  <si>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</si>
  <si>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</si>
  <si>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</si>
  <si>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</si>
  <si>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</si>
  <si>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</si>
  <si>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</si>
  <si>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</si>
  <si>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</si>
  <si>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</si>
  <si>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</si>
  <si>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</si>
  <si>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</si>
  <si>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</si>
  <si>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</si>
  <si>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</si>
  <si>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</si>
  <si>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</si>
  <si>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</si>
  <si>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</si>
  <si>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</si>
  <si>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</si>
  <si>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</si>
  <si>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</si>
  <si>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</si>
  <si>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</si>
  <si>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</si>
  <si>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</si>
  <si>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</si>
  <si>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</si>
  <si>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</si>
  <si>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</si>
  <si>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</si>
  <si>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</si>
  <si>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</si>
  <si>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</si>
  <si>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</si>
  <si>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</si>
  <si>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</si>
  <si>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</si>
  <si>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</si>
  <si>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</si>
  <si>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</si>
  <si>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</si>
  <si>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</si>
  <si>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</si>
  <si>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</si>
  <si>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</si>
  <si>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</si>
  <si>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</si>
  <si>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</si>
  <si>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</si>
  <si>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</si>
  <si>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</si>
  <si>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</si>
  <si>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</si>
  <si>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</si>
  <si>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</si>
  <si>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</si>
  <si>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</si>
  <si>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</si>
  <si>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</si>
  <si>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</si>
  <si>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</si>
  <si>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</si>
  <si>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</si>
  <si>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</si>
  <si>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</si>
  <si>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</si>
  <si>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</si>
  <si>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</si>
  <si>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</si>
  <si>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</si>
  <si>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</si>
  <si>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</si>
  <si>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</si>
  <si>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</si>
  <si>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</si>
  <si>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</si>
  <si>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</si>
  <si>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</si>
  <si>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</si>
  <si>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</si>
  <si>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</si>
  <si>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</si>
  <si>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</si>
  <si>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</si>
  <si>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</si>
  <si>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</si>
  <si>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</si>
  <si>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</si>
  <si>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</si>
  <si>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</si>
  <si>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</si>
  <si>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</si>
  <si>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</si>
  <si>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</si>
  <si>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</si>
  <si>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</si>
  <si>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</si>
  <si>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</si>
  <si>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</si>
  <si>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</si>
  <si>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</si>
  <si>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</si>
  <si>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</si>
  <si>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</si>
  <si>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</si>
  <si>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</si>
  <si>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</si>
  <si>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</si>
  <si>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</si>
  <si>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</si>
  <si>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</si>
  <si>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</si>
  <si>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</si>
  <si>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</si>
  <si>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</si>
  <si>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</si>
  <si>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</si>
  <si>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</si>
  <si>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</si>
  <si>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</si>
  <si>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</si>
  <si>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</si>
  <si>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</si>
  <si>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</si>
  <si>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</si>
  <si>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</si>
  <si>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</si>
  <si>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</si>
  <si>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</si>
  <si>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</si>
  <si>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</si>
  <si>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</si>
  <si>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</si>
  <si>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</si>
  <si>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</si>
  <si>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</si>
  <si>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</si>
  <si>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</si>
  <si>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</si>
  <si>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</si>
  <si>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</si>
  <si>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</si>
  <si>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</si>
  <si>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</si>
  <si>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</si>
  <si>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</si>
  <si>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</si>
  <si>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</si>
  <si>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</si>
  <si>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</si>
  <si>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</si>
  <si>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</si>
  <si>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</si>
  <si>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</si>
  <si>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</si>
  <si>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</si>
  <si>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</si>
  <si>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</si>
  <si>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</si>
  <si>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</si>
  <si>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</si>
  <si>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</si>
  <si>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</si>
  <si>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</si>
  <si>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</si>
  <si>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</si>
  <si>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</si>
  <si>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</si>
  <si>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</si>
  <si>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</si>
  <si>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</si>
  <si>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</si>
  <si>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</si>
  <si>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</si>
  <si>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</si>
  <si>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</si>
  <si>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</si>
  <si>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</si>
  <si>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</si>
  <si>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</si>
  <si>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</si>
  <si>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</si>
  <si>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</si>
  <si>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</si>
  <si>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</si>
  <si>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</si>
  <si>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</si>
  <si>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</si>
  <si>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</si>
  <si>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</si>
  <si>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</si>
  <si>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</si>
  <si>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</si>
  <si>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</si>
  <si>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</si>
  <si>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</si>
  <si>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</si>
  <si>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</si>
  <si>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</si>
  <si>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</si>
  <si>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</si>
  <si>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</si>
  <si>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</si>
  <si>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</si>
  <si>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</si>
  <si>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</si>
  <si>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</si>
  <si>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</si>
  <si>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</si>
  <si>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</si>
  <si>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</si>
  <si>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</si>
  <si>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</si>
  <si>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</si>
  <si>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</si>
  <si>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</si>
  <si>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</si>
  <si>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</si>
  <si>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</si>
  <si>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</si>
  <si>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</si>
  <si>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</si>
  <si>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</si>
  <si>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</si>
  <si>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</si>
  <si>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</si>
  <si>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</si>
  <si>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</si>
  <si>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</si>
  <si>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</si>
  <si>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</si>
  <si>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</si>
  <si>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</si>
  <si>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</si>
  <si>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</si>
  <si>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</si>
  <si>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</si>
  <si>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</si>
  <si>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</si>
  <si>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</si>
  <si>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</si>
  <si>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</si>
  <si>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</si>
  <si>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</si>
  <si>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</si>
  <si>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</si>
  <si>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</si>
  <si>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</si>
  <si>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</si>
  <si>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</si>
  <si>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</si>
  <si>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</si>
  <si>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</si>
  <si>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</si>
  <si>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</si>
  <si>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</si>
  <si>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</si>
  <si>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</si>
  <si>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</si>
  <si>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</si>
  <si>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</si>
  <si>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</si>
  <si>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</si>
  <si>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</si>
  <si>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</si>
  <si>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</si>
  <si>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</si>
  <si>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</si>
  <si>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</si>
  <si>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</si>
  <si>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</si>
  <si>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</si>
  <si>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</si>
  <si>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</si>
  <si>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</si>
  <si>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</si>
  <si>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</si>
  <si>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</si>
  <si>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</si>
  <si>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</si>
  <si>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</si>
  <si>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</si>
  <si>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</si>
  <si>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</si>
  <si>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</si>
  <si>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</si>
  <si>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</si>
  <si>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</si>
  <si>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</si>
  <si>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</si>
  <si>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</si>
  <si>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</si>
  <si>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</si>
  <si>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</si>
  <si>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</si>
  <si>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</si>
  <si>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</si>
  <si>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</si>
  <si>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</si>
  <si>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</si>
  <si>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</si>
  <si>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</si>
  <si>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</si>
  <si>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</si>
  <si>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</si>
  <si>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</si>
  <si>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</si>
  <si>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</si>
  <si>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</si>
  <si>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</si>
  <si>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</si>
  <si>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</si>
  <si>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</si>
  <si>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</si>
  <si>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</si>
  <si>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</si>
  <si>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</si>
  <si>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</si>
  <si>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</si>
  <si>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</si>
  <si>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</si>
  <si>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</si>
  <si>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</si>
  <si>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</si>
  <si>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</si>
  <si>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</si>
  <si>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</si>
  <si>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</si>
  <si>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</si>
  <si>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</si>
  <si>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</si>
  <si>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</si>
  <si>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</si>
  <si>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</si>
  <si>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</si>
  <si>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</si>
  <si>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</si>
  <si>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</si>
  <si>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</si>
  <si>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</si>
  <si>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</si>
  <si>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</si>
  <si>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</si>
  <si>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</si>
  <si>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</si>
  <si>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</si>
  <si>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</si>
  <si>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</si>
  <si>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</si>
  <si>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</si>
  <si>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</si>
  <si>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</si>
  <si>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</si>
  <si>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</si>
  <si>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</si>
  <si>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</si>
  <si>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</si>
  <si>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</si>
  <si>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</si>
  <si>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</si>
  <si>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</si>
  <si>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</si>
  <si>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</si>
  <si>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</si>
  <si>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</si>
  <si>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</si>
  <si>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</si>
  <si>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</si>
  <si>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</si>
  <si>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</si>
  <si>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</si>
  <si>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</si>
  <si>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</si>
  <si>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</si>
  <si>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</si>
  <si>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</si>
  <si>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</si>
  <si>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</si>
  <si>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</si>
  <si>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</si>
  <si>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</si>
  <si>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</si>
  <si>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</si>
  <si>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</si>
  <si>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</si>
  <si>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</si>
  <si>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</si>
  <si>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</si>
  <si>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</si>
  <si>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</si>
  <si>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</si>
  <si>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</si>
  <si>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</si>
  <si>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</si>
  <si>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</si>
  <si>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</si>
  <si>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</si>
  <si>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</si>
  <si>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</si>
  <si>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</si>
  <si>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</si>
  <si>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</si>
  <si>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</si>
  <si>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</si>
  <si>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</si>
  <si>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</si>
  <si>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</si>
  <si>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</si>
  <si>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</si>
  <si>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</si>
  <si>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</si>
  <si>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</si>
  <si>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</si>
  <si>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</si>
  <si>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</si>
  <si>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</si>
  <si>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</si>
  <si>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</si>
  <si>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</si>
  <si>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</si>
  <si>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</si>
  <si>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</si>
  <si>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</si>
  <si>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</si>
  <si>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</si>
  <si>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</si>
  <si>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</si>
  <si>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</si>
  <si>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</si>
  <si>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</si>
  <si>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</si>
  <si>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</si>
  <si>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</si>
  <si>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</si>
  <si>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</si>
  <si>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</si>
  <si>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</si>
  <si>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</si>
  <si>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</si>
  <si>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</si>
  <si>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</si>
  <si>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</si>
  <si>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</si>
  <si>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</si>
  <si>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</si>
  <si>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</si>
  <si>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</si>
  <si>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</si>
  <si>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</si>
  <si>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</si>
  <si>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</si>
  <si>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</si>
  <si>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</si>
  <si>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</si>
  <si>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</si>
  <si>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</si>
  <si>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</si>
  <si>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</si>
  <si>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</si>
  <si>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</si>
  <si>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</si>
  <si>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</si>
  <si>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</si>
  <si>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</si>
  <si>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</si>
  <si>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</si>
  <si>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</si>
  <si>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</si>
  <si>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</si>
  <si>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</si>
  <si>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</si>
  <si>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</si>
  <si>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</si>
  <si>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</si>
  <si>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</si>
  <si>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</si>
  <si>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</si>
  <si>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</si>
  <si>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</si>
  <si>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</si>
  <si>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</si>
  <si>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</si>
  <si>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</si>
  <si>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</si>
  <si>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</si>
  <si>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</si>
  <si>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</si>
  <si>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</si>
  <si>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</si>
  <si>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</si>
  <si>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</si>
  <si>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</si>
  <si>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</si>
  <si>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</si>
  <si>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</si>
  <si>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</si>
  <si>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</si>
  <si>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</si>
  <si>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</si>
  <si>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</si>
  <si>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</si>
  <si>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</si>
  <si>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</si>
  <si>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</si>
  <si>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</si>
  <si>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</si>
  <si>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</si>
  <si>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</si>
  <si>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</si>
  <si>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</si>
  <si>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</si>
  <si>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</si>
  <si>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</si>
  <si>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</si>
  <si>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</si>
  <si>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</si>
  <si>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</si>
  <si>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</si>
  <si>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</si>
  <si>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</si>
  <si>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</si>
  <si>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</si>
  <si>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</si>
  <si>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</si>
  <si>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</si>
  <si>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</si>
  <si>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</si>
  <si>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</si>
  <si>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</si>
  <si>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</si>
  <si>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</si>
  <si>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</si>
  <si>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</si>
  <si>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</si>
  <si>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</si>
  <si>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</si>
  <si>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</si>
  <si>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</si>
  <si>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</si>
  <si>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</si>
  <si>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</si>
  <si>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</si>
  <si>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</si>
  <si>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</si>
  <si>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</si>
  <si>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</si>
  <si>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</si>
  <si>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</si>
  <si>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</si>
  <si>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</si>
  <si>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</si>
  <si>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</si>
  <si>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</si>
  <si>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</si>
  <si>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</si>
  <si>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</si>
  <si>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</si>
  <si>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</si>
  <si>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</si>
  <si>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</si>
  <si>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</si>
  <si>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</si>
  <si>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</si>
  <si>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</si>
  <si>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</si>
  <si>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</si>
  <si>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</si>
  <si>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</si>
  <si>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</si>
  <si>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</si>
  <si>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</si>
  <si>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</si>
  <si>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</si>
  <si>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</si>
  <si>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</si>
  <si>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</si>
  <si>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</si>
  <si>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</si>
  <si>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</si>
  <si>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</si>
  <si>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</si>
  <si>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</si>
  <si>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</si>
  <si>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</si>
  <si>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</si>
  <si>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</si>
  <si>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</si>
  <si>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</si>
  <si>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</si>
  <si>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</si>
  <si>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</si>
  <si>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</si>
  <si>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</si>
  <si>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</si>
  <si>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</si>
  <si>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</si>
  <si>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</si>
  <si>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</si>
  <si>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</si>
  <si>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</si>
  <si>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</si>
  <si>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</si>
  <si>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</si>
  <si>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</si>
  <si>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</si>
  <si>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</si>
  <si>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</si>
  <si>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</si>
  <si>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</si>
  <si>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</si>
  <si>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</si>
  <si>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</si>
  <si>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</si>
  <si>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</si>
  <si>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</si>
  <si>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</si>
  <si>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</si>
  <si>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</si>
  <si>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</si>
  <si>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</si>
  <si>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</si>
  <si>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</si>
  <si>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</si>
  <si>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</si>
  <si>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</si>
  <si>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</si>
  <si>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</si>
  <si>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</si>
  <si>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</si>
  <si>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</si>
  <si>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</si>
  <si>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</si>
  <si>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</si>
  <si>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</si>
  <si>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</si>
  <si>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</si>
  <si>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</si>
  <si>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</si>
  <si>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</si>
  <si>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</si>
  <si>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</si>
  <si>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</si>
  <si>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</si>
  <si>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</si>
  <si>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</si>
  <si>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</si>
  <si>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</si>
  <si>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</si>
  <si>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</si>
  <si>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</si>
  <si>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</si>
  <si>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</si>
  <si>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</si>
  <si>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</si>
  <si>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</si>
  <si>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</si>
  <si>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</si>
  <si>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</si>
  <si>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</si>
  <si>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</si>
  <si>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</si>
  <si>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</si>
  <si>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</si>
  <si>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</si>
  <si>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</si>
  <si>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</si>
  <si>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</si>
  <si>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</si>
  <si>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</si>
  <si>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</si>
  <si>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</si>
  <si>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</si>
  <si>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</si>
  <si>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</si>
  <si>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</si>
  <si>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</si>
  <si>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</si>
  <si>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</si>
  <si>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</si>
  <si>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</si>
  <si>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</si>
  <si>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</si>
  <si>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</si>
  <si>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</si>
  <si>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</si>
  <si>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</si>
  <si>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</si>
  <si>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</si>
  <si>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</si>
  <si>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</si>
  <si>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</si>
  <si>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</si>
  <si>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</si>
  <si>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</si>
  <si>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</si>
  <si>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</si>
  <si>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</si>
  <si>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</si>
  <si>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</si>
  <si>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</si>
  <si>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</si>
  <si>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</si>
  <si>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</si>
  <si>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</si>
  <si>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</si>
  <si>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</si>
  <si>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</si>
  <si>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</si>
  <si>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</si>
  <si>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</si>
  <si>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</si>
  <si>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</si>
  <si>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</si>
  <si>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</si>
  <si>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</si>
  <si>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</si>
  <si>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</si>
  <si>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</si>
  <si>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</si>
  <si>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</si>
  <si>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</si>
  <si>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</si>
  <si>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</si>
  <si>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</si>
  <si>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</si>
  <si>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</si>
  <si>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</si>
  <si>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</si>
  <si>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</si>
  <si>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</si>
  <si>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</si>
  <si>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</si>
  <si>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</si>
  <si>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</si>
  <si>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</si>
  <si>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</si>
  <si>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</si>
  <si>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</si>
  <si>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</si>
  <si>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</si>
  <si>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</si>
  <si>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</si>
  <si>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</si>
  <si>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</si>
  <si>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</si>
  <si>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</si>
  <si>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</si>
  <si>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</si>
  <si>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</si>
  <si>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</si>
  <si>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</si>
  <si>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</si>
  <si>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</si>
  <si>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</si>
  <si>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</si>
  <si>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</si>
  <si>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</si>
  <si>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</si>
  <si>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</si>
  <si>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</si>
  <si>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</si>
  <si>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</si>
  <si>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</si>
  <si>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</si>
  <si>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</si>
  <si>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</si>
  <si>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</si>
  <si>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</si>
  <si>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</si>
  <si>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</si>
  <si>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</si>
  <si>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</si>
  <si>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</si>
  <si>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</si>
  <si>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</si>
  <si>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</si>
  <si>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</si>
  <si>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</si>
  <si>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</si>
  <si>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</si>
  <si>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</si>
  <si>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</si>
  <si>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</si>
  <si>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</si>
  <si>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</si>
  <si>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</si>
  <si>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</si>
  <si>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</si>
  <si>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</si>
  <si>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</si>
  <si>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</si>
  <si>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</si>
  <si>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</si>
  <si>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</si>
  <si>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</si>
  <si>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</si>
  <si>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</si>
  <si>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</si>
  <si>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</si>
  <si>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</si>
  <si>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</si>
  <si>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</si>
  <si>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</si>
  <si>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</si>
  <si>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</si>
  <si>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</si>
  <si>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</si>
  <si>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</si>
  <si>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</si>
  <si>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</si>
  <si>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</si>
  <si>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</si>
  <si>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</si>
  <si>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</si>
  <si>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</si>
  <si>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</si>
  <si>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</si>
  <si>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</si>
  <si>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</si>
  <si>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</si>
  <si>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</si>
  <si>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</si>
  <si>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</si>
  <si>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</si>
  <si>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</si>
  <si>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</si>
  <si>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</si>
  <si>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</si>
  <si>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</si>
  <si>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</si>
  <si>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</si>
  <si>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</si>
  <si>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</si>
  <si>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</si>
  <si>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</si>
  <si>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</si>
  <si>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</si>
  <si>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</si>
  <si>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</si>
  <si>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</si>
  <si>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</si>
  <si>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</si>
  <si>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</si>
  <si>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</si>
  <si>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</si>
  <si>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</si>
  <si>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</si>
  <si>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</si>
  <si>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</si>
  <si>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</si>
  <si>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</si>
  <si>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</si>
  <si>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</si>
  <si>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</si>
  <si>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</si>
  <si>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</si>
  <si>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</si>
  <si>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</si>
  <si>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</si>
  <si>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</si>
  <si>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</si>
  <si>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</si>
  <si>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</si>
  <si>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</si>
  <si>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</si>
  <si>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</si>
  <si>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</si>
  <si>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</si>
  <si>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</si>
  <si>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</si>
  <si>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</si>
  <si>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</si>
  <si>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</si>
  <si>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</si>
  <si>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</si>
  <si>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</si>
  <si>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</si>
  <si>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</si>
  <si>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</si>
  <si>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</si>
  <si>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</si>
  <si>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</si>
  <si>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</si>
  <si>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</si>
  <si>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</si>
  <si>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</si>
  <si>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</si>
  <si>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</si>
  <si>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</si>
  <si>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</si>
  <si>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</si>
  <si>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</si>
  <si>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</si>
  <si>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</si>
  <si>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</si>
  <si>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</si>
  <si>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</si>
  <si>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</si>
  <si>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</si>
  <si>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</si>
  <si>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</si>
  <si>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</si>
  <si>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</si>
  <si>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</si>
  <si>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</si>
  <si>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</si>
  <si>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</si>
  <si>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</si>
  <si>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</si>
  <si>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</si>
  <si>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</si>
  <si>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</si>
  <si>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</si>
  <si>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</si>
  <si>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</si>
  <si>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</si>
  <si>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</si>
  <si>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</si>
  <si>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</si>
  <si>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</si>
  <si>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</si>
  <si>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</si>
  <si>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</si>
  <si>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</si>
  <si>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</si>
  <si>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</si>
  <si>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</si>
  <si>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</si>
  <si>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</si>
  <si>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</si>
  <si>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</si>
  <si>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</si>
  <si>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</si>
  <si>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</si>
  <si>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</si>
  <si>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</si>
  <si>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</si>
  <si>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</si>
  <si>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</si>
  <si>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</si>
  <si>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</si>
  <si>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</si>
  <si>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</si>
  <si>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</si>
  <si>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</si>
  <si>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</si>
  <si>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</si>
  <si>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</si>
  <si>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</si>
  <si>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</si>
  <si>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</si>
  <si>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</si>
  <si>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</si>
  <si>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</si>
  <si>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</si>
  <si>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</si>
  <si>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</si>
  <si>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</si>
  <si>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</si>
  <si>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</si>
  <si>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</si>
  <si>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</si>
  <si>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</si>
  <si>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</si>
  <si>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</si>
  <si>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</si>
  <si>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</si>
  <si>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</si>
  <si>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</si>
  <si>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</si>
  <si>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</si>
  <si>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</si>
  <si>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</si>
  <si>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</si>
  <si>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</si>
  <si>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</si>
  <si>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</si>
  <si>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</si>
  <si>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</si>
  <si>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</si>
  <si>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</si>
  <si>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</si>
  <si>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</si>
  <si>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</si>
  <si>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</si>
  <si>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</si>
  <si>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</si>
  <si>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</si>
  <si>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</si>
  <si>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</si>
  <si>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</si>
  <si>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</si>
  <si>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</si>
  <si>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</si>
  <si>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</si>
  <si>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</si>
  <si>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</si>
  <si>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</si>
  <si>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</si>
  <si>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</si>
  <si>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</si>
  <si>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</si>
  <si>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</si>
  <si>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</si>
  <si>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</si>
  <si>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</si>
  <si>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</si>
  <si>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</si>
  <si>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</si>
  <si>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</si>
  <si>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</si>
  <si>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</si>
  <si>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</si>
  <si>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</si>
  <si>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</si>
  <si>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</si>
  <si>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</si>
  <si>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</si>
  <si>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</si>
  <si>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</si>
  <si>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</si>
  <si>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</si>
  <si>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</si>
  <si>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</si>
  <si>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</si>
  <si>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</si>
  <si>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</si>
  <si>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</si>
  <si>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</si>
  <si>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</si>
  <si>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</si>
  <si>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</si>
  <si>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</si>
  <si>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</si>
  <si>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</si>
  <si>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</si>
  <si>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</si>
  <si>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</si>
  <si>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</si>
  <si>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</si>
  <si>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</si>
  <si>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</si>
  <si>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</si>
  <si>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</si>
  <si>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</si>
  <si>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</si>
  <si>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</si>
  <si>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</si>
  <si>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</si>
  <si>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</si>
  <si>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</si>
  <si>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</si>
  <si>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</si>
  <si>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</si>
  <si>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</si>
  <si>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</si>
  <si>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</si>
  <si>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</si>
  <si>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</si>
  <si>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</si>
  <si>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</si>
  <si>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</si>
  <si>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</si>
  <si>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</si>
  <si>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</si>
  <si>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</si>
  <si>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</si>
  <si>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</si>
  <si>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</si>
  <si>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</si>
  <si>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</si>
  <si>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</si>
  <si>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</si>
  <si>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</si>
  <si>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</si>
  <si>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</si>
  <si>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</si>
  <si>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</si>
  <si>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</si>
  <si>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</si>
  <si>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</si>
  <si>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</si>
  <si>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</si>
  <si>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</si>
  <si>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</si>
  <si>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</si>
  <si>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</si>
  <si>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</si>
  <si>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</si>
  <si>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</si>
  <si>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</si>
  <si>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</si>
  <si>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</si>
  <si>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</si>
  <si>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</si>
  <si>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</si>
  <si>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</si>
  <si>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</si>
  <si>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</si>
  <si>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</si>
  <si>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</si>
  <si>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</si>
  <si>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</si>
  <si>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</si>
  <si>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</si>
  <si>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</si>
  <si>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</si>
  <si>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</si>
  <si>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</si>
  <si>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</si>
  <si>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</si>
  <si>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</si>
  <si>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</si>
  <si>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</si>
  <si>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</si>
  <si>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</si>
  <si>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</si>
  <si>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</si>
  <si>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</si>
  <si>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</si>
  <si>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</si>
  <si>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</si>
  <si>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</si>
  <si>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</si>
  <si>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</si>
  <si>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</si>
  <si>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</si>
  <si>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</si>
  <si>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</si>
  <si>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</si>
  <si>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</si>
  <si>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</si>
  <si>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</si>
  <si>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</si>
  <si>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</si>
  <si>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</si>
  <si>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</si>
  <si>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</si>
  <si>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</si>
  <si>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</si>
  <si>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</si>
  <si>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</si>
  <si>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</si>
  <si>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</si>
  <si>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</si>
  <si>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</si>
  <si>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</si>
  <si>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</si>
  <si>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</si>
  <si>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</si>
  <si>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</si>
  <si>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</si>
  <si>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</si>
  <si>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</si>
  <si>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</si>
  <si>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</si>
  <si>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</si>
  <si>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</si>
  <si>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</si>
  <si>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</si>
  <si>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</si>
  <si>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</si>
  <si>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</si>
  <si>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</si>
  <si>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</si>
  <si>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</si>
  <si>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</si>
  <si>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</si>
  <si>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</si>
  <si>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</si>
  <si>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</si>
  <si>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</si>
  <si>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</si>
  <si>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</si>
  <si>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</si>
  <si>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</si>
  <si>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</si>
  <si>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</si>
  <si>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</si>
  <si>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</si>
  <si>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</si>
  <si>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</si>
  <si>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</si>
  <si>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</si>
  <si>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</si>
  <si>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</si>
  <si>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</si>
  <si>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</si>
  <si>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</si>
  <si>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</si>
  <si>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</si>
  <si>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</si>
  <si>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</si>
  <si>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</si>
  <si>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</si>
  <si>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</si>
  <si>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</si>
  <si>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</si>
  <si>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</si>
  <si>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</si>
  <si>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</si>
  <si>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</si>
  <si>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</si>
  <si>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</si>
  <si>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</si>
  <si>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</si>
  <si>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</si>
  <si>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</si>
  <si>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</si>
  <si>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</si>
  <si>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</si>
  <si>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</si>
  <si>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</si>
  <si>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</si>
  <si>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</si>
  <si>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</si>
  <si>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</si>
  <si>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</si>
  <si>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</si>
  <si>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</si>
  <si>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</si>
  <si>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</si>
  <si>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</si>
  <si>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</si>
  <si>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</si>
  <si>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</si>
  <si>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</si>
  <si>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</si>
  <si>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</si>
  <si>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</si>
  <si>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</si>
  <si>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</si>
  <si>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</si>
  <si>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</si>
  <si>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</si>
  <si>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</si>
  <si>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</si>
  <si>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</si>
  <si>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</si>
  <si>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</si>
  <si>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</si>
  <si>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</si>
  <si>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</si>
  <si>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</si>
  <si>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</si>
  <si>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</si>
  <si>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</si>
  <si>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</si>
  <si>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</si>
  <si>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</si>
  <si>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</si>
  <si>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</si>
  <si>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</si>
  <si>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</si>
  <si>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</si>
  <si>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</si>
  <si>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</si>
  <si>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</si>
  <si>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</si>
  <si>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</si>
  <si>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</si>
  <si>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</si>
  <si>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</si>
  <si>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</si>
  <si>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</si>
  <si>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</si>
  <si>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</si>
  <si>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</si>
  <si>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</si>
  <si>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</si>
  <si>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</si>
  <si>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</si>
  <si>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</si>
  <si>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</si>
  <si>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</si>
  <si>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</si>
  <si>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</si>
  <si>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</si>
  <si>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</si>
  <si>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</si>
  <si>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</si>
  <si>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</si>
  <si>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</si>
  <si>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</si>
  <si>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</si>
  <si>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</si>
  <si>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</si>
  <si>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</si>
  <si>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</si>
  <si>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</si>
  <si>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</si>
  <si>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</si>
  <si>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</si>
  <si>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</si>
  <si>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</si>
  <si>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</si>
  <si>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</si>
  <si>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</si>
  <si>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</si>
  <si>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</si>
  <si>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</si>
  <si>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</si>
  <si>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</si>
  <si>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</si>
  <si>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</si>
  <si>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</si>
  <si>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</si>
  <si>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</si>
  <si>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</si>
  <si>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</si>
  <si>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</si>
  <si>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</si>
  <si>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</si>
  <si>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</si>
  <si>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</si>
  <si>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</si>
  <si>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</si>
  <si>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</si>
  <si>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</si>
  <si>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</si>
  <si>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</si>
  <si>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</si>
  <si>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</si>
  <si>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</si>
  <si>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</si>
  <si>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</si>
  <si>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</si>
  <si>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</si>
  <si>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</si>
  <si>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</si>
  <si>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</si>
  <si>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</si>
  <si>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</si>
  <si>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</si>
  <si>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</si>
  <si>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</si>
  <si>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</si>
  <si>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</si>
  <si>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</si>
  <si>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</si>
  <si>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</si>
  <si>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</si>
  <si>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</si>
  <si>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</si>
  <si>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</si>
  <si>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</si>
  <si>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</si>
  <si>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</si>
  <si>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</si>
  <si>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</si>
  <si>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</si>
  <si>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</si>
  <si>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</si>
  <si>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</si>
  <si>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</si>
  <si>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</si>
  <si>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</si>
  <si>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</si>
  <si>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</si>
  <si>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</si>
  <si>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</si>
  <si>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</si>
  <si>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</si>
  <si>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</si>
  <si>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</si>
  <si>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</si>
  <si>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</si>
  <si>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</si>
  <si>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</si>
  <si>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</si>
  <si>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</si>
  <si>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</si>
  <si>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</si>
  <si>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</si>
  <si>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</si>
  <si>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</si>
  <si>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</si>
  <si>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</si>
  <si>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</si>
  <si>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</si>
  <si>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</si>
  <si>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</si>
  <si>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</si>
  <si>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</si>
  <si>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</si>
  <si>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</si>
  <si>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</si>
  <si>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</si>
  <si>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</si>
  <si>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</si>
  <si>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</si>
  <si>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</si>
  <si>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</si>
  <si>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</si>
  <si>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</si>
  <si>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</si>
  <si>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</si>
  <si>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</si>
  <si>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</si>
  <si>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</si>
  <si>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</si>
  <si>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</si>
  <si>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</si>
  <si>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</si>
  <si>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</si>
  <si>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</si>
  <si>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</si>
  <si>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</si>
  <si>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</si>
  <si>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</si>
  <si>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</si>
  <si>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</si>
  <si>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</si>
  <si>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</si>
  <si>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</si>
  <si>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</si>
  <si>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</si>
  <si>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</si>
  <si>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</si>
  <si>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</si>
  <si>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</si>
  <si>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</si>
  <si>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</si>
  <si>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</si>
  <si>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</si>
  <si>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</si>
  <si>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</si>
  <si>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</si>
  <si>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</si>
  <si>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</si>
  <si>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</si>
  <si>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</si>
  <si>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</si>
  <si>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</si>
  <si>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</si>
  <si>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</si>
  <si>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</si>
  <si>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</si>
  <si>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</si>
  <si>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</si>
  <si>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</si>
  <si>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</si>
  <si>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</si>
  <si>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</si>
  <si>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</si>
  <si>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</si>
  <si>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</si>
  <si>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</si>
  <si>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</si>
  <si>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</si>
  <si>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</si>
  <si>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</si>
  <si>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</si>
  <si>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</si>
  <si>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</si>
  <si>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</si>
  <si>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</si>
  <si>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</si>
  <si>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</si>
  <si>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</si>
  <si>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</si>
  <si>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</si>
  <si>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</si>
  <si>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</si>
  <si>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</si>
  <si>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</si>
  <si>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</si>
  <si>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</si>
  <si>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</si>
  <si>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</si>
  <si>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</si>
  <si>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</si>
  <si>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</si>
  <si>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</si>
  <si>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</si>
  <si>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</si>
  <si>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</si>
  <si>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</si>
  <si>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</si>
  <si>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</si>
  <si>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</si>
  <si>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</si>
  <si>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</si>
  <si>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</si>
  <si>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</si>
  <si>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</si>
  <si>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</si>
  <si>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</si>
  <si>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</si>
  <si>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</si>
  <si>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</si>
  <si>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</si>
  <si>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</si>
  <si>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</si>
  <si>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</si>
  <si>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</si>
  <si>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</si>
  <si>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</si>
  <si>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</si>
  <si>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</si>
  <si>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</si>
  <si>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</si>
  <si>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</si>
  <si>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</si>
  <si>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</si>
  <si>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</si>
  <si>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</si>
  <si>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</si>
  <si>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</si>
  <si>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</si>
  <si>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</si>
  <si>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</si>
  <si>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</si>
  <si>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</si>
  <si>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</si>
  <si>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</si>
  <si>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</si>
  <si>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</si>
  <si>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</si>
  <si>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</si>
  <si>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</si>
  <si>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</si>
  <si>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</si>
  <si>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</si>
  <si>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</si>
  <si>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</si>
  <si>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</si>
  <si>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</si>
  <si>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</si>
  <si>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</si>
  <si>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</si>
  <si>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</si>
  <si>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</si>
  <si>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</si>
  <si>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</si>
  <si>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</si>
  <si>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</si>
  <si>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</si>
  <si>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</si>
  <si>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</si>
  <si>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</si>
  <si>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</si>
  <si>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</si>
  <si>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</si>
  <si>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</si>
  <si>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</si>
  <si>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</si>
  <si>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</si>
  <si>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</si>
  <si>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</si>
  <si>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</si>
  <si>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</si>
  <si>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</si>
  <si>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</si>
  <si>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</si>
  <si>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</si>
  <si>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</si>
  <si>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</si>
  <si>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</si>
  <si>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</si>
  <si>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</si>
  <si>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</si>
  <si>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</si>
  <si>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</si>
  <si>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</si>
  <si>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</si>
  <si>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</si>
  <si>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</si>
  <si>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</si>
  <si>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</si>
  <si>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</si>
  <si>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</si>
  <si>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</si>
  <si>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</si>
  <si>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</si>
  <si>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</si>
  <si>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</si>
  <si>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</si>
  <si>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</si>
  <si>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</si>
  <si>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</si>
  <si>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</si>
  <si>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</si>
  <si>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</si>
  <si>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</si>
  <si>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</si>
  <si>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</si>
  <si>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</si>
  <si>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</si>
  <si>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</si>
  <si>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</si>
  <si>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</si>
  <si>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</si>
  <si>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</si>
  <si>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</si>
  <si>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</si>
  <si>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</si>
  <si>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</si>
  <si>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</si>
  <si>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</si>
  <si>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</si>
  <si>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</si>
  <si>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</si>
  <si>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</si>
  <si>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</si>
  <si>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</si>
  <si>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</si>
  <si>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</si>
  <si>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</si>
  <si>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</si>
  <si>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</si>
  <si>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</si>
  <si>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</si>
  <si>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</si>
  <si>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</si>
  <si>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</si>
  <si>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</si>
  <si>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</si>
  <si>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</si>
  <si>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</si>
  <si>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</si>
  <si>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</si>
  <si>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</si>
  <si>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</si>
  <si>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</si>
  <si>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</si>
  <si>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</si>
  <si>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</si>
  <si>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</si>
  <si>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</si>
  <si>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</si>
  <si>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</si>
  <si>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</si>
  <si>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</si>
  <si>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</si>
  <si>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</si>
  <si>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</si>
  <si>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</si>
  <si>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</si>
  <si>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</si>
  <si>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</si>
  <si>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</si>
  <si>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</si>
  <si>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</si>
  <si>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</si>
  <si>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</si>
  <si>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</si>
  <si>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</si>
  <si>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</si>
  <si>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</si>
  <si>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</si>
  <si>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</si>
  <si>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</si>
  <si>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</si>
  <si>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</si>
  <si>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</si>
  <si>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</si>
  <si>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</si>
  <si>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</si>
  <si>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</si>
  <si>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</si>
  <si>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</si>
  <si>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</si>
  <si>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</si>
  <si>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</si>
  <si>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</si>
  <si>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</si>
  <si>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</si>
  <si>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</si>
  <si>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</si>
  <si>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</si>
  <si>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</si>
  <si>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</si>
  <si>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</si>
  <si>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</si>
  <si>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</si>
  <si>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</si>
  <si>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</si>
  <si>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</si>
  <si>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</si>
  <si>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</si>
  <si>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</si>
  <si>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</si>
  <si>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</si>
  <si>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</si>
  <si>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</si>
  <si>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</si>
  <si>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</si>
  <si>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</si>
  <si>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</si>
  <si>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</si>
  <si>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</si>
  <si>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</si>
  <si>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</si>
  <si>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</si>
  <si>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</si>
  <si>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</si>
  <si>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</si>
  <si>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</si>
  <si>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</si>
  <si>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</si>
  <si>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</si>
  <si>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</si>
  <si>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</si>
  <si>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</si>
  <si>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</si>
  <si>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</si>
  <si>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</si>
  <si>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</si>
  <si>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</si>
  <si>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</si>
  <si>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</si>
  <si>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</si>
  <si>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</si>
  <si>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</si>
  <si>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</si>
  <si>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</si>
  <si>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</si>
  <si>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</si>
  <si>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</si>
  <si>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</si>
  <si>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</si>
  <si>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</si>
  <si>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</si>
  <si>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</si>
  <si>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</si>
  <si>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</si>
  <si>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</si>
  <si>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</si>
  <si>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</si>
  <si>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</si>
  <si>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</si>
  <si>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</si>
  <si>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</si>
  <si>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</si>
  <si>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</si>
  <si>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</si>
  <si>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</si>
  <si>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</si>
  <si>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</si>
  <si>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</si>
  <si>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</si>
  <si>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</si>
  <si>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</si>
  <si>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</si>
  <si>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</si>
  <si>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</si>
  <si>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</si>
  <si>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</si>
  <si>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</si>
  <si>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</si>
  <si>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</si>
  <si>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</si>
  <si>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</si>
  <si>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</si>
  <si>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</si>
  <si>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</si>
  <si>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</si>
  <si>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</si>
  <si>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</si>
  <si>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</si>
  <si>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</si>
  <si>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</si>
  <si>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</si>
  <si>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</si>
  <si>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</si>
  <si>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</si>
  <si>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</si>
  <si>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</si>
  <si>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</si>
  <si>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</si>
  <si>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</si>
  <si>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</si>
  <si>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</si>
  <si>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</si>
  <si>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</si>
  <si>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</si>
  <si>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</si>
  <si>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</si>
  <si>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</si>
  <si>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</si>
  <si>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</si>
  <si>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</si>
  <si>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</si>
  <si>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</si>
  <si>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</si>
  <si>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</si>
  <si>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</si>
  <si>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</si>
  <si>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</si>
  <si>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</si>
  <si>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</si>
  <si>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</si>
  <si>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</si>
  <si>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</si>
  <si>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</si>
  <si>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</si>
  <si>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</si>
  <si>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</si>
  <si>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</si>
  <si>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</si>
  <si>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</si>
  <si>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</si>
  <si>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</si>
  <si>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</si>
  <si>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</si>
  <si>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</si>
  <si>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</si>
  <si>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</si>
  <si>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</si>
  <si>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</si>
  <si>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</si>
  <si>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</si>
  <si>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</si>
  <si>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</si>
  <si>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</si>
  <si>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</si>
  <si>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</si>
  <si>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</si>
  <si>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</si>
  <si>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</si>
  <si>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</si>
  <si>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</si>
  <si>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</si>
  <si>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</si>
  <si>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</si>
  <si>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</si>
  <si>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</si>
  <si>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</si>
  <si>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</si>
  <si>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</si>
  <si>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</si>
  <si>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</si>
  <si>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</si>
  <si>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</si>
  <si>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</si>
  <si>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</si>
  <si>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</si>
  <si>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</si>
  <si>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</si>
  <si>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</si>
  <si>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</si>
  <si>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</si>
  <si>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</si>
  <si>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</si>
  <si>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</si>
  <si>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</si>
  <si>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</si>
  <si>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</si>
  <si>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</si>
  <si>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</si>
  <si>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</si>
  <si>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</si>
  <si>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</si>
  <si>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</si>
  <si>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</si>
  <si>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</si>
  <si>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</si>
  <si>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</si>
  <si>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</si>
  <si>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</si>
  <si>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</si>
  <si>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</si>
  <si>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</si>
  <si>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</si>
  <si>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</si>
  <si>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</si>
  <si>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</si>
  <si>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</si>
  <si>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</si>
  <si>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</si>
  <si>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</si>
  <si>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</si>
  <si>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</si>
  <si>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</si>
  <si>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</si>
  <si>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</si>
  <si>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</si>
  <si>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</si>
  <si>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</si>
  <si>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</si>
  <si>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</si>
  <si>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</si>
  <si>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</si>
  <si>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</si>
  <si>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</si>
  <si>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</si>
  <si>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</si>
  <si>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</si>
  <si>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</si>
  <si>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</si>
  <si>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</si>
  <si>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</si>
  <si>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</si>
  <si>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</si>
  <si>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</si>
  <si>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</si>
  <si>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</si>
  <si>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</si>
  <si>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</si>
  <si>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</si>
  <si>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</si>
  <si>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</si>
  <si>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</si>
  <si>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</si>
  <si>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</si>
  <si>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</si>
  <si>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</si>
  <si>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</si>
  <si>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</si>
  <si>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</si>
  <si>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</si>
  <si>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</si>
  <si>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</si>
  <si>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</si>
  <si>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</si>
  <si>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</si>
  <si>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</si>
  <si>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</si>
  <si>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</si>
  <si>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</si>
  <si>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</si>
  <si>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</si>
  <si>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</si>
  <si>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</si>
  <si>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</si>
  <si>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</si>
  <si>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</si>
  <si>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</si>
  <si>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</si>
  <si>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</si>
  <si>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</si>
  <si>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</si>
  <si>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</si>
  <si>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</si>
  <si>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</si>
  <si>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</si>
  <si>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</si>
  <si>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</si>
  <si>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</si>
  <si>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</si>
  <si>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</si>
  <si>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</si>
  <si>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</si>
  <si>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</si>
  <si>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</si>
  <si>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</si>
  <si>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</si>
  <si>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</si>
  <si>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</si>
  <si>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</si>
  <si>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</si>
  <si>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</si>
  <si>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</si>
  <si>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</si>
  <si>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</si>
  <si>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</si>
  <si>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</si>
  <si>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</si>
  <si>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</si>
  <si>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</si>
  <si>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</si>
  <si>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</si>
  <si>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</si>
  <si>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</si>
  <si>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</si>
  <si>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</si>
  <si>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</si>
  <si>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</si>
  <si>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</si>
  <si>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</si>
  <si>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</si>
  <si>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</si>
  <si>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</si>
  <si>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</si>
  <si>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</si>
  <si>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</si>
  <si>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</si>
  <si>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</si>
  <si>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</si>
  <si>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</si>
  <si>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</si>
  <si>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</si>
  <si>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</si>
  <si>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</si>
  <si>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</si>
  <si>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</si>
  <si>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</si>
  <si>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</si>
  <si>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</si>
  <si>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</si>
  <si>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</si>
  <si>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</si>
  <si>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</si>
  <si>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</si>
  <si>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</si>
  <si>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</si>
  <si>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</si>
  <si>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</si>
  <si>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</si>
  <si>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</si>
  <si>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</si>
  <si>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</si>
  <si>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</si>
  <si>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</si>
  <si>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</si>
  <si>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</si>
  <si>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</si>
  <si>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</si>
  <si>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</si>
  <si>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</si>
  <si>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</si>
  <si>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</si>
  <si>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</si>
  <si>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</si>
  <si>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</si>
  <si>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</si>
  <si>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</si>
  <si>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</si>
  <si>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</si>
  <si>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</si>
  <si>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</si>
  <si>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</si>
  <si>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</si>
  <si>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</si>
  <si>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</si>
  <si>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</si>
  <si>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</si>
  <si>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</si>
  <si>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</si>
  <si>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</si>
  <si>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</si>
  <si>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</si>
  <si>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</si>
  <si>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</si>
  <si>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</si>
  <si>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</si>
  <si>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</si>
  <si>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</si>
  <si>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</si>
  <si>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</si>
  <si>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</si>
  <si>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</si>
  <si>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</si>
  <si>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</si>
  <si>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</si>
  <si>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</si>
  <si>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</si>
  <si>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</si>
  <si>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</si>
  <si>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</si>
  <si>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</si>
  <si>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</si>
  <si>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</si>
  <si>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</si>
  <si>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</si>
  <si>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</si>
  <si>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</si>
  <si>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</si>
  <si>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</si>
  <si>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</si>
  <si>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</si>
  <si>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</si>
  <si>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</si>
  <si>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</si>
  <si>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</si>
  <si>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</si>
  <si>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</si>
  <si>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</si>
  <si>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</si>
  <si>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</si>
  <si>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</si>
  <si>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</si>
  <si>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</si>
  <si>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</si>
  <si>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</si>
  <si>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</si>
  <si>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</si>
  <si>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</si>
  <si>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</si>
  <si>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</si>
  <si>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</si>
  <si>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</si>
  <si>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</si>
  <si>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</si>
  <si>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</si>
  <si>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</si>
  <si>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</si>
  <si>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</si>
  <si>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</si>
  <si>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</si>
  <si>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</si>
  <si>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</si>
  <si>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</si>
  <si>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</si>
  <si>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</si>
  <si>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</si>
  <si>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</si>
  <si>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</si>
  <si>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</si>
  <si>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</si>
  <si>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</si>
  <si>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</si>
  <si>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</si>
  <si>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</si>
  <si>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</si>
  <si>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</si>
  <si>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</si>
  <si>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</si>
  <si>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</si>
  <si>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</si>
  <si>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</si>
  <si>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</si>
  <si>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</si>
  <si>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</si>
  <si>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</si>
  <si>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</si>
  <si>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</si>
  <si>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</si>
  <si>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</si>
  <si>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</si>
  <si>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</si>
  <si>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</si>
  <si>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</si>
  <si>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</si>
  <si>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</si>
  <si>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</si>
  <si>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</si>
  <si>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</si>
  <si>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</si>
  <si>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</si>
  <si>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</si>
  <si>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</si>
  <si>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</si>
  <si>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</si>
  <si>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</si>
  <si>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</si>
  <si>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</si>
  <si>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</si>
  <si>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</si>
  <si>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</si>
  <si>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</si>
  <si>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</si>
  <si>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</si>
  <si>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</si>
  <si>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</si>
  <si>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</si>
  <si>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</si>
  <si>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</si>
  <si>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</si>
  <si>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</si>
  <si>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</si>
  <si>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</si>
  <si>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</si>
  <si>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</si>
  <si>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</si>
  <si>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</si>
  <si>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</si>
  <si>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</si>
  <si>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</si>
  <si>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</si>
  <si>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</si>
  <si>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</si>
  <si>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</si>
  <si>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</si>
  <si>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</si>
  <si>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</si>
  <si>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</si>
  <si>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</si>
  <si>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</si>
  <si>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</si>
  <si>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</si>
  <si>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</si>
  <si>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</si>
  <si>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</si>
  <si>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</si>
  <si>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</si>
  <si>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</si>
  <si>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</si>
  <si>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</si>
  <si>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</si>
  <si>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</si>
  <si>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</si>
  <si>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</si>
  <si>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</si>
  <si>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</si>
  <si>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</si>
  <si>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</si>
  <si>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</si>
  <si>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</si>
  <si>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</si>
  <si>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</si>
  <si>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</si>
  <si>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</si>
  <si>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</si>
  <si>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</si>
  <si>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</si>
  <si>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</si>
  <si>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</si>
  <si>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</si>
  <si>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</si>
  <si>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</si>
  <si>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</si>
  <si>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</si>
  <si>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</si>
  <si>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</si>
  <si>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</si>
  <si>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</si>
  <si>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</si>
  <si>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</si>
  <si>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</si>
  <si>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</si>
  <si>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</si>
  <si>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</si>
  <si>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</si>
  <si>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</si>
  <si>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</si>
  <si>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</si>
  <si>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</si>
  <si>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</si>
  <si>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</si>
  <si>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</si>
  <si>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</si>
  <si>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</si>
  <si>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</si>
  <si>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</si>
  <si>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</si>
  <si>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</si>
  <si>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</si>
  <si>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</si>
  <si>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</si>
  <si>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</si>
  <si>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</si>
  <si>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</si>
  <si>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</si>
  <si>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</si>
  <si>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</si>
  <si>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</si>
  <si>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</si>
  <si>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</si>
  <si>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</si>
  <si>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</si>
  <si>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</si>
  <si>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</si>
  <si>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</si>
  <si>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</si>
  <si>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</si>
  <si>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</si>
  <si>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</si>
  <si>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</si>
  <si>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</si>
  <si>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</si>
  <si>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</si>
  <si>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</si>
  <si>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</si>
  <si>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</si>
  <si>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</si>
  <si>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</si>
  <si>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</si>
  <si>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</si>
  <si>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</si>
  <si>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</si>
  <si>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</si>
  <si>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</si>
  <si>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</si>
  <si>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</si>
  <si>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</si>
  <si>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</si>
  <si>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</si>
  <si>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</si>
  <si>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</si>
  <si>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</si>
  <si>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</si>
  <si>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</si>
  <si>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</si>
  <si>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</si>
  <si>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</si>
  <si>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</si>
  <si>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</si>
  <si>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</si>
  <si>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</si>
  <si>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</si>
  <si>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</si>
  <si>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</si>
  <si>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</si>
  <si>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</si>
  <si>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</si>
  <si>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</si>
  <si>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</si>
  <si>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</si>
  <si>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</si>
  <si>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</si>
  <si>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</si>
  <si>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</si>
  <si>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</si>
  <si>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</si>
  <si>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</si>
  <si>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</si>
  <si>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</si>
  <si>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</si>
  <si>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</si>
  <si>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</si>
  <si>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</si>
  <si>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</si>
  <si>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</si>
  <si>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</si>
  <si>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</si>
  <si>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</si>
  <si>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</si>
  <si>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</si>
  <si>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</si>
  <si>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</si>
  <si>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</si>
  <si>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</si>
  <si>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</si>
  <si>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</si>
  <si>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</si>
  <si>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</si>
  <si>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</si>
  <si>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</si>
  <si>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</si>
  <si>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</si>
  <si>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</si>
  <si>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</si>
  <si>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</si>
  <si>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</si>
  <si>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</si>
  <si>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</si>
  <si>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</si>
  <si>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</si>
  <si>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</si>
  <si>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</si>
  <si>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</si>
  <si>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</si>
  <si>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</si>
  <si>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</si>
  <si>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</si>
  <si>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</si>
  <si>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</si>
  <si>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</si>
  <si>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</si>
  <si>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</si>
  <si>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</si>
  <si>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</si>
  <si>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</si>
  <si>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</si>
  <si>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</si>
  <si>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</si>
  <si>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</si>
  <si>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</si>
  <si>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</si>
  <si>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</si>
  <si>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</si>
  <si>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</si>
  <si>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</si>
  <si>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</si>
  <si>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</si>
  <si>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</si>
  <si>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</si>
  <si>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</si>
  <si>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</si>
  <si>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</si>
  <si>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</si>
  <si>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</si>
  <si>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</si>
  <si>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</si>
  <si>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</si>
  <si>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</si>
  <si>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</si>
  <si>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</si>
  <si>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</si>
  <si>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</si>
  <si>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</si>
  <si>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</si>
  <si>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</si>
  <si>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</si>
  <si>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</si>
  <si>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</si>
  <si>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</si>
  <si>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</si>
  <si>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</si>
  <si>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</si>
  <si>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</si>
  <si>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</si>
  <si>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</si>
  <si>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</si>
  <si>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</si>
  <si>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</si>
  <si>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</si>
  <si>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</si>
  <si>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</si>
  <si>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</si>
  <si>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</si>
  <si>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</si>
  <si>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</si>
  <si>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</si>
  <si>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</si>
  <si>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</si>
  <si>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</si>
  <si>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</si>
  <si>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</si>
  <si>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</si>
  <si>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</si>
  <si>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</si>
  <si>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</si>
  <si>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</si>
  <si>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</si>
  <si>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</si>
  <si>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</si>
  <si>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</si>
  <si>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</si>
  <si>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</si>
  <si>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</si>
  <si>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</si>
  <si>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</si>
  <si>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</si>
  <si>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</si>
  <si>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</si>
  <si>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</si>
  <si>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</si>
  <si>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</si>
  <si>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</si>
  <si>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</si>
  <si>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</si>
  <si>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</si>
  <si>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</si>
  <si>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</si>
  <si>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</si>
  <si>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</si>
  <si>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</si>
  <si>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</si>
  <si>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</si>
  <si>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</si>
  <si>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</si>
  <si>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</si>
  <si>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</si>
  <si>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</si>
  <si>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</si>
  <si>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</si>
  <si>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</si>
  <si>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</si>
  <si>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</si>
  <si>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</si>
  <si>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</si>
  <si>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</si>
  <si>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</si>
  <si>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</si>
  <si>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</si>
  <si>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</si>
  <si>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</si>
  <si>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</si>
  <si>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</si>
  <si>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</si>
  <si>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</si>
  <si>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</si>
  <si>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</si>
  <si>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</si>
  <si>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</si>
  <si>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</si>
  <si>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</si>
  <si>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</si>
  <si>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</si>
  <si>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</si>
  <si>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</si>
  <si>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</si>
  <si>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</si>
  <si>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</si>
  <si>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</si>
  <si>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</si>
  <si>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</si>
  <si>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</si>
  <si>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</si>
  <si>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</si>
  <si>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</si>
  <si>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</si>
  <si>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</si>
  <si>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</si>
  <si>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</si>
  <si>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</si>
  <si>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</si>
  <si>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</si>
  <si>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</si>
  <si>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</si>
  <si>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</si>
  <si>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</si>
  <si>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</si>
  <si>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</si>
  <si>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</si>
  <si>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</si>
  <si>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</si>
  <si>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</si>
  <si>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</si>
  <si>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</si>
  <si>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</si>
  <si>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</si>
  <si>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</si>
  <si>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</si>
  <si>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</si>
  <si>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</si>
  <si>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</si>
  <si>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</si>
  <si>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</si>
  <si>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</si>
  <si>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</si>
  <si>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</si>
  <si>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</si>
  <si>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</si>
  <si>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</si>
  <si>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</si>
  <si>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</si>
  <si>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</si>
  <si>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</si>
  <si>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</si>
  <si>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</si>
  <si>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</si>
  <si>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</si>
  <si>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</si>
  <si>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</si>
  <si>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</si>
  <si>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</si>
  <si>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</si>
  <si>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</si>
  <si>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</si>
  <si>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</si>
  <si>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</si>
  <si>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</si>
  <si>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</si>
  <si>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</si>
  <si>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</si>
  <si>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</si>
  <si>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</si>
  <si>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</si>
  <si>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</si>
  <si>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</si>
  <si>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</si>
  <si>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</si>
  <si>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</si>
  <si>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</si>
  <si>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</si>
  <si>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</si>
  <si>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</si>
  <si>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</si>
  <si>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</si>
  <si>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</si>
  <si>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</si>
  <si>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</si>
  <si>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</si>
  <si>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</si>
  <si>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</si>
  <si>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</si>
  <si>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</si>
  <si>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</si>
  <si>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</si>
  <si>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</si>
  <si>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</si>
  <si>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</si>
  <si>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</si>
  <si>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</si>
  <si>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</si>
  <si>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</si>
  <si>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</si>
  <si>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</si>
  <si>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</si>
  <si>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</si>
  <si>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</si>
  <si>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</si>
  <si>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</si>
  <si>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</si>
  <si>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</si>
  <si>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</si>
  <si>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</si>
  <si>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</si>
  <si>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</si>
  <si>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</si>
  <si>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</si>
  <si>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</si>
  <si>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</si>
  <si>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</si>
  <si>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</si>
  <si>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</si>
  <si>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</si>
  <si>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</si>
  <si>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</si>
  <si>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</si>
  <si>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</si>
  <si>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</si>
  <si>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</si>
  <si>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</si>
  <si>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</si>
  <si>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</si>
  <si>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</si>
  <si>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</si>
  <si>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</si>
  <si>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</si>
  <si>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</si>
  <si>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</si>
  <si>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</si>
  <si>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</si>
  <si>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</si>
  <si>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</si>
  <si>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</si>
  <si>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</si>
  <si>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</si>
  <si>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</si>
  <si>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</si>
  <si>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</si>
  <si>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</si>
  <si>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</si>
  <si>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</si>
  <si>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</si>
  <si>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</si>
  <si>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</si>
  <si>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</si>
  <si>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</si>
  <si>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</si>
  <si>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</si>
  <si>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</si>
  <si>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</si>
  <si>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</si>
  <si>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</si>
  <si>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</si>
  <si>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</si>
  <si>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</si>
  <si>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</si>
  <si>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</si>
  <si>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</si>
  <si>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</si>
  <si>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</si>
  <si>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</si>
  <si>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</si>
  <si>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</si>
  <si>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</si>
  <si>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</si>
  <si>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</si>
  <si>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</si>
  <si>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</si>
  <si>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</si>
  <si>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</si>
  <si>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</si>
  <si>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</si>
  <si>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</si>
  <si>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</si>
  <si>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</si>
  <si>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</si>
  <si>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</si>
  <si>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</si>
  <si>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</si>
  <si>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</si>
  <si>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</si>
  <si>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</si>
  <si>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</si>
  <si>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</si>
  <si>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</si>
  <si>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</si>
  <si>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</si>
  <si>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</si>
  <si>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</si>
  <si>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</si>
  <si>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</si>
  <si>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</si>
  <si>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</si>
  <si>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</si>
  <si>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</si>
  <si>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</si>
  <si>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</si>
  <si>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</si>
  <si>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</si>
  <si>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</si>
  <si>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</si>
  <si>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</si>
  <si>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</si>
  <si>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</si>
  <si>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</si>
  <si>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</si>
  <si>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</si>
  <si>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</si>
  <si>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</si>
  <si>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</si>
  <si>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</si>
  <si>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</si>
  <si>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</si>
  <si>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</si>
  <si>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</si>
  <si>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</si>
  <si>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</si>
  <si>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</si>
  <si>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</si>
  <si>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</si>
  <si>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</si>
  <si>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</si>
  <si>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</si>
  <si>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</si>
  <si>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</si>
  <si>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</si>
  <si>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</si>
  <si>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</si>
  <si>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</si>
  <si>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</si>
  <si>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</si>
  <si>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</si>
  <si>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</si>
  <si>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</si>
  <si>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</si>
  <si>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</si>
  <si>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</si>
  <si>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</si>
  <si>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</si>
  <si>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</si>
  <si>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</si>
  <si>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</si>
  <si>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</si>
  <si>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</si>
  <si>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</si>
  <si>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</si>
  <si>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</si>
  <si>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</si>
  <si>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</si>
  <si>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</si>
  <si>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</si>
  <si>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</si>
  <si>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</si>
  <si>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</si>
  <si>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</si>
  <si>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</si>
  <si>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</si>
  <si>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</si>
  <si>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</si>
  <si>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</si>
  <si>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</si>
  <si>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</si>
  <si>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</si>
  <si>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</si>
  <si>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</si>
  <si>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</si>
  <si>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</si>
  <si>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</si>
  <si>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</si>
  <si>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</si>
  <si>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</si>
  <si>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</si>
  <si>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</si>
  <si>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</si>
  <si>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</si>
  <si>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</si>
  <si>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</si>
  <si>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</si>
  <si>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</si>
  <si>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</si>
  <si>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</si>
  <si>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</si>
  <si>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</si>
  <si>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</si>
  <si>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</si>
  <si>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</si>
  <si>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</si>
  <si>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</si>
  <si>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</si>
  <si>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</si>
  <si>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</si>
  <si>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</si>
  <si>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</si>
  <si>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</si>
  <si>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</si>
  <si>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</si>
  <si>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</si>
  <si>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</si>
  <si>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</si>
  <si>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</si>
  <si>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</si>
  <si>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</si>
  <si>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</si>
  <si>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</si>
  <si>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</si>
  <si>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</si>
  <si>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</si>
  <si>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</si>
  <si>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</si>
  <si>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</si>
  <si>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</si>
  <si>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</si>
  <si>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</si>
  <si>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</si>
  <si>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</si>
  <si>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</si>
  <si>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</si>
  <si>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</si>
  <si>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</si>
  <si>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</si>
  <si>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</si>
  <si>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</si>
  <si>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</si>
  <si>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</si>
  <si>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</si>
  <si>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</si>
  <si>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</si>
  <si>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</si>
  <si>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</si>
  <si>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</si>
  <si>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</si>
  <si>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</si>
  <si>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</si>
  <si>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</si>
  <si>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</si>
  <si>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</si>
  <si>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</si>
  <si>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</si>
  <si>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</si>
  <si>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</si>
  <si>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</si>
  <si>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</si>
  <si>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</si>
  <si>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</si>
  <si>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</si>
  <si>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</si>
  <si>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</si>
  <si>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</si>
  <si>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</si>
  <si>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</si>
  <si>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</si>
  <si>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</si>
  <si>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</si>
  <si>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</si>
  <si>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</si>
  <si>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</si>
  <si>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</si>
  <si>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</si>
  <si>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</si>
  <si>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</si>
  <si>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</si>
  <si>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</si>
  <si>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</si>
  <si>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</si>
  <si>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</si>
  <si>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</si>
  <si>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</si>
  <si>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</si>
  <si>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</si>
  <si>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</si>
  <si>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</si>
  <si>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</si>
  <si>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</si>
  <si>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</si>
  <si>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</si>
  <si>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</si>
  <si>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</si>
  <si>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</si>
  <si>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</si>
  <si>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</si>
  <si>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</si>
  <si>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</si>
  <si>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</si>
  <si>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</si>
  <si>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</si>
  <si>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</si>
  <si>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</si>
  <si>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</si>
  <si>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</si>
  <si>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</si>
  <si>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</si>
  <si>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</si>
  <si>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</si>
  <si>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</si>
  <si>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</si>
  <si>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</si>
  <si>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</si>
  <si>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</si>
  <si>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</si>
  <si>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</si>
  <si>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</si>
  <si>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</si>
  <si>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</si>
  <si>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</si>
  <si>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</si>
  <si>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</si>
  <si>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</si>
  <si>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</si>
  <si>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</si>
  <si>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</si>
  <si>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</si>
  <si>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</si>
  <si>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</si>
  <si>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</si>
  <si>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</si>
  <si>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</si>
  <si>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</si>
  <si>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</si>
  <si>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</si>
  <si>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</si>
  <si>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</si>
  <si>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</si>
  <si>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</si>
  <si>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</si>
  <si>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</si>
  <si>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</si>
  <si>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</si>
  <si>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</si>
  <si>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</si>
  <si>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</si>
  <si>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</si>
  <si>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</si>
  <si>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</si>
  <si>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</si>
  <si>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</si>
  <si>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</si>
  <si>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</si>
  <si>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</si>
  <si>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</si>
  <si>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</si>
  <si>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</si>
  <si>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</si>
  <si>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</si>
  <si>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</si>
  <si>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</si>
  <si>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</si>
  <si>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</si>
  <si>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</si>
  <si>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</si>
  <si>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</si>
  <si>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</si>
  <si>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</si>
  <si>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</si>
  <si>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</si>
  <si>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</si>
  <si>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</si>
  <si>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</si>
  <si>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</si>
  <si>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</si>
  <si>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</si>
  <si>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</si>
  <si>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</si>
  <si>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</si>
  <si>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</si>
  <si>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</si>
  <si>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</si>
  <si>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</si>
  <si>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</si>
  <si>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</si>
  <si>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</si>
  <si>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</si>
  <si>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</si>
  <si>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</si>
  <si>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</si>
  <si>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</si>
  <si>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</si>
  <si>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</si>
  <si>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</si>
  <si>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</si>
  <si>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</si>
  <si>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</si>
  <si>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</si>
  <si>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</si>
  <si>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</si>
  <si>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</si>
  <si>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</si>
  <si>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</si>
  <si>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</si>
  <si>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</si>
  <si>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</si>
  <si>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</si>
  <si>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</si>
  <si>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</si>
  <si>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</si>
  <si>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</si>
  <si>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</si>
  <si>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</si>
  <si>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</si>
  <si>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</si>
  <si>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</si>
  <si>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</si>
  <si>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</si>
  <si>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</si>
  <si>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</si>
  <si>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</si>
  <si>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</si>
  <si>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</si>
  <si>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</si>
  <si>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</si>
  <si>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</si>
  <si>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</si>
  <si>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</si>
  <si>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</si>
  <si>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</si>
  <si>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</si>
  <si>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</si>
  <si>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</si>
  <si>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</si>
  <si>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</si>
  <si>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</si>
  <si>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</si>
  <si>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</si>
  <si>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</si>
  <si>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</si>
  <si>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</si>
  <si>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</si>
  <si>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</si>
  <si>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</si>
  <si>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</si>
  <si>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</si>
  <si>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</si>
  <si>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</si>
  <si>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</si>
  <si>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</si>
  <si>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</si>
  <si>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</si>
  <si>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</si>
  <si>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</si>
  <si>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</si>
  <si>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</si>
  <si>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</si>
  <si>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</si>
  <si>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</si>
  <si>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</si>
  <si>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</si>
  <si>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</si>
  <si>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</si>
  <si>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</si>
  <si>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</si>
  <si>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</si>
  <si>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</si>
  <si>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</si>
  <si>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</si>
  <si>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</si>
  <si>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</si>
  <si>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</si>
  <si>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</si>
  <si>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</si>
  <si>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</si>
  <si>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</si>
  <si>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</si>
  <si>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</si>
  <si>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</si>
  <si>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</si>
  <si>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</si>
  <si>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</si>
  <si>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</si>
  <si>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</si>
  <si>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</si>
  <si>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</si>
  <si>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</si>
  <si>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</si>
  <si>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</si>
  <si>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</si>
  <si>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</si>
  <si>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</si>
  <si>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</si>
  <si>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</si>
  <si>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</si>
  <si>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</si>
  <si>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</si>
  <si>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</si>
  <si>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</si>
  <si>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</si>
  <si>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</si>
  <si>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</si>
  <si>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</si>
  <si>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</si>
  <si>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</si>
  <si>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</si>
  <si>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</si>
  <si>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</si>
  <si>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</si>
  <si>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</si>
  <si>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</si>
  <si>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</si>
  <si>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</si>
  <si>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</si>
  <si>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</si>
  <si>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</si>
  <si>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</si>
  <si>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</si>
  <si>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</si>
  <si>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</si>
  <si>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</si>
  <si>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</si>
  <si>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</si>
  <si>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</si>
  <si>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</si>
  <si>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</si>
  <si>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</si>
  <si>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</si>
  <si>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</si>
  <si>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</si>
  <si>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</si>
  <si>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</si>
  <si>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</si>
  <si>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</si>
  <si>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</si>
  <si>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</si>
  <si>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</si>
  <si>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</si>
  <si>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</si>
  <si>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</si>
  <si>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</si>
  <si>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</si>
  <si>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</si>
  <si>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</si>
  <si>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</si>
  <si>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</si>
  <si>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</si>
  <si>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</si>
  <si>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</si>
  <si>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</si>
  <si>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</si>
  <si>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</si>
  <si>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</si>
  <si>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</si>
  <si>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</si>
  <si>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</si>
  <si>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</si>
  <si>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</si>
  <si>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</si>
  <si>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</si>
  <si>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</si>
  <si>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</si>
  <si>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</si>
  <si>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</si>
  <si>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</si>
  <si>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</si>
  <si>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</si>
  <si>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</si>
  <si>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</si>
  <si>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</si>
  <si>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</si>
  <si>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</si>
  <si>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</si>
  <si>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</si>
  <si>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</si>
  <si>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</si>
  <si>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</si>
  <si>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</si>
  <si>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</si>
  <si>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</si>
  <si>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</si>
  <si>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</si>
  <si>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</si>
  <si>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</si>
  <si>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</si>
  <si>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</si>
  <si>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</si>
  <si>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</si>
  <si>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</si>
  <si>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</si>
  <si>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</si>
  <si>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</si>
  <si>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</si>
  <si>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</si>
  <si>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</si>
  <si>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</si>
  <si>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</si>
  <si>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</si>
  <si>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</si>
  <si>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</si>
  <si>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</si>
  <si>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</si>
  <si>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</si>
  <si>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</si>
  <si>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</si>
  <si>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</si>
  <si>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</si>
  <si>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</si>
  <si>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</si>
  <si>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</si>
  <si>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</si>
  <si>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</si>
  <si>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</si>
  <si>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</si>
  <si>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</si>
  <si>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</si>
  <si>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</si>
  <si>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</si>
  <si>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</si>
  <si>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</si>
  <si>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</si>
  <si>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</si>
  <si>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</si>
  <si>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</si>
  <si>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</si>
  <si>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</si>
  <si>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</si>
  <si>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</si>
  <si>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</si>
  <si>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</si>
  <si>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</si>
  <si>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</si>
  <si>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</si>
  <si>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</si>
  <si>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</si>
  <si>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</si>
  <si>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</si>
  <si>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</si>
  <si>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</si>
  <si>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</si>
  <si>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</si>
  <si>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</si>
  <si>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</si>
  <si>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</si>
  <si>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</si>
  <si>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</si>
  <si>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</si>
  <si>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</si>
  <si>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</si>
  <si>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</si>
  <si>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</si>
  <si>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</si>
  <si>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</si>
  <si>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</si>
  <si>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</si>
  <si>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</si>
  <si>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</si>
  <si>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</si>
  <si>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</si>
  <si>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</si>
  <si>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</si>
  <si>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</si>
  <si>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</si>
  <si>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</si>
  <si>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</si>
  <si>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</si>
  <si>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</si>
  <si>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</si>
  <si>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</si>
  <si>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</si>
  <si>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</si>
  <si>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</si>
  <si>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</si>
  <si>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</si>
  <si>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</si>
  <si>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</si>
  <si>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</si>
  <si>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</si>
  <si>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</si>
  <si>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</si>
  <si>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</si>
  <si>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</si>
  <si>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</si>
  <si>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</si>
  <si>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</si>
  <si>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</si>
  <si>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</si>
  <si>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</si>
  <si>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</si>
  <si>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</si>
  <si>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</si>
  <si>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</si>
  <si>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</si>
  <si>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</si>
  <si>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</si>
  <si>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</si>
  <si>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</si>
  <si>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</si>
  <si>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</si>
  <si>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</si>
  <si>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</si>
  <si>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</si>
  <si>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</si>
  <si>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</si>
  <si>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</si>
  <si>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</si>
  <si>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</si>
  <si>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</si>
  <si>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</si>
  <si>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</si>
  <si>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</si>
  <si>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</si>
  <si>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</si>
  <si>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</si>
  <si>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</si>
  <si>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</si>
  <si>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</si>
  <si>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</si>
  <si>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</si>
  <si>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</si>
  <si>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</si>
  <si>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</si>
  <si>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</si>
  <si>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</si>
  <si>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</si>
  <si>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</si>
  <si>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</si>
  <si>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</si>
  <si>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</si>
  <si>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</si>
  <si>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</si>
  <si>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</si>
  <si>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</si>
  <si>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</si>
  <si>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</si>
  <si>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</si>
  <si>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</si>
  <si>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</si>
  <si>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</si>
  <si>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</si>
  <si>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</si>
  <si>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</si>
  <si>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</si>
  <si>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</si>
  <si>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</si>
  <si>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</si>
  <si>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</si>
  <si>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</si>
  <si>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</si>
  <si>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</si>
  <si>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</si>
  <si>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</si>
  <si>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</si>
  <si>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</si>
  <si>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</si>
  <si>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</si>
  <si>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</si>
  <si>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</si>
  <si>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</si>
  <si>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</si>
  <si>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</si>
  <si>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</si>
  <si>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</si>
  <si>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</si>
  <si>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</si>
  <si>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</si>
  <si>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</si>
  <si>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</si>
  <si>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</si>
  <si>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</si>
  <si>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</si>
  <si>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</si>
  <si>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</si>
  <si>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</si>
  <si>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</si>
  <si>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</si>
  <si>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</si>
  <si>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</si>
  <si>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</si>
  <si>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</si>
  <si>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</si>
  <si>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</si>
  <si>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</si>
  <si>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</si>
  <si>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</si>
  <si>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</si>
  <si>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</si>
  <si>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</si>
  <si>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</si>
  <si>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</si>
  <si>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</si>
  <si>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</si>
  <si>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</si>
  <si>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</si>
  <si>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</si>
  <si>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</si>
  <si>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</si>
  <si>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</si>
  <si>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</si>
  <si>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</si>
  <si>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</si>
  <si>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</si>
  <si>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</si>
  <si>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</si>
  <si>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</si>
  <si>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</si>
  <si>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</si>
  <si>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</si>
  <si>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</si>
  <si>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</si>
  <si>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</si>
  <si>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</si>
  <si>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</si>
  <si>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</si>
  <si>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</si>
  <si>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</si>
  <si>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</si>
  <si>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</si>
  <si>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</si>
  <si>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</si>
  <si>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</si>
  <si>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</si>
  <si>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</si>
  <si>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</si>
  <si>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</si>
  <si>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</si>
  <si>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</si>
  <si>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</si>
  <si>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</si>
  <si>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</si>
  <si>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</si>
  <si>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</si>
  <si>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</si>
  <si>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</si>
  <si>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</si>
  <si>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</si>
  <si>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</si>
  <si>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</si>
  <si>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</si>
  <si>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</si>
  <si>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</si>
  <si>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</si>
  <si>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</si>
  <si>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</si>
  <si>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</si>
  <si>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</si>
  <si>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</si>
  <si>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</si>
  <si>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</si>
  <si>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</si>
  <si>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</si>
  <si>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</si>
  <si>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</si>
  <si>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</si>
  <si>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</si>
  <si>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</si>
  <si>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</si>
  <si>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</si>
  <si>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</si>
  <si>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</si>
  <si>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</si>
  <si>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</si>
  <si>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</si>
  <si>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</si>
  <si>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</si>
  <si>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</si>
  <si>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</si>
  <si>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</si>
  <si>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</si>
  <si>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</si>
  <si>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</si>
  <si>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</si>
  <si>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</si>
  <si>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</si>
  <si>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</si>
  <si>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</si>
  <si>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</si>
  <si>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</si>
  <si>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</si>
  <si>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</si>
  <si>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</si>
  <si>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</si>
  <si>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</si>
  <si>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</si>
  <si>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</si>
  <si>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</si>
  <si>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</si>
  <si>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</si>
  <si>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</si>
  <si>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</si>
  <si>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</si>
  <si>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</si>
  <si>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</si>
  <si>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</si>
  <si>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</si>
  <si>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</si>
  <si>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</si>
  <si>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</si>
  <si>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</si>
  <si>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</si>
  <si>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</si>
  <si>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</si>
  <si>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</si>
  <si>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</si>
  <si>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</si>
  <si>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</si>
  <si>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</si>
  <si>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</si>
  <si>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</si>
  <si>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</si>
  <si>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</si>
  <si>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</si>
  <si>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</si>
  <si>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</si>
  <si>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</si>
  <si>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</si>
  <si>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</si>
  <si>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</si>
  <si>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</si>
  <si>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</si>
  <si>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</si>
  <si>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</si>
  <si>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</si>
  <si>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</si>
  <si>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</si>
  <si>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</si>
  <si>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</si>
  <si>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</si>
  <si>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</si>
  <si>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</si>
  <si>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</si>
  <si>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</si>
  <si>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</si>
  <si>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</si>
  <si>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</si>
  <si>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</si>
  <si>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</si>
  <si>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</si>
  <si>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</si>
  <si>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</si>
  <si>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</si>
  <si>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</si>
  <si>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</si>
  <si>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</si>
  <si>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</si>
  <si>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</si>
  <si>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</si>
  <si>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</si>
  <si>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</si>
  <si>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</si>
  <si>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</si>
  <si>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</si>
  <si>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</si>
  <si>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</si>
  <si>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</si>
  <si>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</si>
  <si>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</si>
  <si>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</si>
  <si>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</si>
  <si>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</si>
  <si>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</si>
  <si>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</si>
  <si>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</si>
  <si>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</si>
  <si>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</si>
  <si>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</si>
  <si>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</si>
  <si>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</si>
  <si>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</si>
  <si>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</si>
  <si>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</si>
  <si>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</si>
  <si>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</si>
  <si>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</si>
  <si>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</si>
  <si>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</si>
  <si>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</si>
  <si>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</si>
  <si>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</si>
  <si>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</si>
  <si>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</si>
  <si>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</si>
  <si>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</si>
  <si>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</si>
  <si>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</si>
  <si>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</si>
  <si>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</si>
  <si>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</si>
  <si>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</si>
  <si>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</si>
  <si>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</si>
  <si>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</si>
  <si>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</si>
  <si>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</si>
  <si>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</si>
  <si>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</si>
  <si>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</si>
  <si>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</si>
  <si>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</si>
  <si>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</si>
  <si>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</si>
  <si>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</si>
  <si>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</si>
  <si>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</si>
  <si>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</si>
  <si>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</si>
  <si>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</si>
  <si>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</si>
  <si>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</si>
  <si>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</si>
  <si>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</si>
  <si>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</si>
  <si>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</si>
  <si>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</si>
  <si>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</si>
  <si>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</si>
  <si>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</si>
  <si>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</si>
  <si>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</si>
  <si>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</si>
  <si>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</si>
  <si>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</si>
  <si>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</si>
  <si>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</si>
  <si>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</si>
  <si>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</si>
  <si>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</si>
  <si>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</si>
  <si>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</si>
  <si>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</si>
  <si>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</si>
  <si>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</si>
  <si>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</si>
  <si>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</si>
  <si>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</si>
  <si>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</si>
  <si>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</si>
  <si>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</si>
  <si>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</si>
  <si>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</si>
  <si>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</si>
  <si>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</si>
  <si>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</si>
  <si>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</si>
  <si>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</si>
  <si>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</si>
  <si>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</si>
  <si>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</si>
  <si>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</si>
  <si>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</si>
  <si>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</si>
  <si>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</si>
  <si>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</si>
  <si>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</si>
  <si>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</si>
  <si>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</si>
  <si>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</si>
  <si>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</si>
  <si>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</si>
  <si>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</si>
  <si>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</si>
  <si>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</si>
  <si>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</si>
  <si>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</si>
  <si>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</si>
  <si>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</si>
  <si>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</si>
  <si>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</si>
  <si>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</si>
  <si>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</si>
  <si>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</si>
  <si>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</si>
  <si>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</si>
  <si>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</si>
  <si>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</si>
  <si>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</si>
  <si>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</si>
  <si>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</si>
  <si>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</si>
  <si>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</si>
  <si>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</si>
  <si>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</si>
  <si>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</si>
  <si>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</si>
  <si>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</si>
  <si>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</si>
  <si>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</si>
  <si>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</si>
  <si>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</si>
  <si>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</si>
  <si>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</si>
  <si>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</si>
  <si>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</si>
  <si>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</si>
  <si>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</si>
  <si>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</si>
  <si>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</si>
  <si>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</si>
  <si>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</si>
  <si>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</si>
  <si>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</si>
  <si>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</si>
  <si>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</si>
  <si>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</si>
  <si>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</si>
  <si>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</si>
  <si>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</si>
  <si>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</si>
  <si>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</si>
  <si>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</si>
  <si>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</si>
  <si>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</si>
  <si>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</si>
  <si>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</si>
  <si>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</si>
  <si>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</si>
  <si>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</si>
  <si>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</si>
  <si>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</si>
  <si>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</si>
  <si>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</si>
  <si>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</si>
  <si>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</si>
  <si>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</si>
  <si>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</si>
  <si>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</si>
  <si>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</si>
  <si>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</si>
  <si>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</si>
  <si>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</si>
  <si>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</si>
  <si>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</si>
  <si>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</si>
  <si>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</si>
  <si>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</si>
  <si>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</si>
  <si>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</si>
  <si>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</si>
  <si>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</si>
  <si>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</si>
  <si>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</si>
  <si>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</si>
  <si>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</si>
  <si>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</si>
  <si>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</si>
  <si>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</si>
  <si>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</si>
  <si>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</si>
  <si>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</si>
  <si>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</si>
  <si>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</si>
  <si>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</si>
  <si>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</si>
  <si>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</si>
  <si>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</si>
  <si>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</si>
  <si>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</si>
  <si>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</si>
  <si>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</si>
  <si>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</si>
  <si>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</si>
  <si>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</si>
  <si>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</si>
  <si>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</si>
  <si>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</si>
  <si>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</si>
  <si>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</si>
  <si>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</si>
  <si>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</si>
  <si>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</si>
  <si>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</si>
  <si>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</si>
  <si>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</si>
  <si>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</si>
  <si>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</si>
  <si>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</si>
  <si>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</si>
  <si>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</si>
  <si>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</si>
  <si>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</si>
  <si>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</si>
  <si>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</si>
  <si>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</si>
  <si>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</si>
  <si>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</si>
  <si>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</si>
  <si>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</si>
  <si>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</si>
  <si>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</si>
  <si>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</si>
  <si>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</si>
  <si>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</si>
  <si>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</si>
  <si>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</si>
  <si>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</si>
  <si>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</si>
  <si>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</si>
  <si>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</si>
  <si>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</si>
  <si>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</si>
  <si>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</si>
  <si>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</si>
  <si>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</si>
  <si>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</si>
  <si>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</si>
  <si>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</si>
  <si>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</si>
  <si>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</si>
  <si>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</si>
  <si>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</si>
  <si>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</si>
  <si>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</si>
  <si>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</si>
  <si>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</si>
  <si>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</si>
  <si>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</si>
  <si>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</si>
  <si>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</si>
  <si>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</si>
  <si>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</si>
  <si>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</si>
  <si>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</si>
  <si>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</si>
  <si>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</si>
  <si>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</si>
  <si>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</si>
  <si>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</si>
  <si>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</si>
  <si>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</si>
  <si>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</si>
  <si>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</si>
  <si>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</si>
  <si>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</si>
  <si>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</si>
  <si>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</si>
  <si>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</si>
  <si>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</si>
  <si>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</si>
  <si>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</si>
  <si>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</si>
  <si>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</si>
  <si>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</si>
  <si>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</si>
  <si>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</si>
  <si>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</si>
  <si>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</si>
  <si>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</si>
  <si>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</si>
  <si>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</si>
  <si>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</si>
  <si>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</si>
  <si>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</si>
  <si>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</si>
  <si>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</si>
  <si>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</si>
  <si>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</si>
  <si>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</si>
  <si>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</si>
  <si>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</si>
  <si>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</si>
  <si>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</si>
  <si>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</si>
  <si>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</si>
  <si>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</si>
  <si>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</si>
  <si>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</si>
  <si>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</si>
  <si>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</si>
  <si>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</si>
  <si>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</si>
  <si>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</si>
  <si>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</si>
  <si>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</si>
  <si>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</si>
  <si>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</si>
  <si>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</si>
  <si>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</si>
  <si>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</si>
  <si>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</si>
  <si>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</si>
  <si>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</si>
  <si>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</si>
  <si>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</si>
  <si>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</si>
  <si>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</si>
  <si>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</si>
  <si>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</si>
  <si>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</si>
  <si>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</si>
  <si>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</si>
  <si>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</si>
  <si>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</si>
  <si>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</si>
  <si>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</si>
  <si>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</si>
  <si>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</si>
  <si>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</si>
  <si>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</si>
  <si>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</si>
  <si>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</si>
  <si>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</si>
  <si>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</si>
  <si>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</si>
  <si>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</si>
  <si>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</si>
  <si>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</si>
  <si>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</si>
  <si>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</si>
  <si>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</si>
  <si>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</si>
  <si>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</si>
  <si>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</si>
  <si>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</si>
  <si>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</si>
  <si>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</si>
  <si>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</si>
  <si>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</si>
  <si>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</si>
  <si>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</si>
  <si>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</si>
  <si>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</si>
  <si>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</si>
  <si>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</si>
  <si>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</si>
  <si>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</si>
  <si>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</si>
  <si>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</si>
  <si>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</si>
  <si>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</si>
  <si>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</si>
  <si>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</si>
  <si>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</si>
  <si>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</si>
  <si>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</si>
  <si>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</si>
  <si>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</si>
  <si>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</si>
  <si>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</si>
  <si>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</si>
  <si>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</si>
  <si>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</si>
  <si>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</si>
  <si>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</si>
  <si>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</si>
  <si>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</si>
  <si>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</si>
  <si>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</si>
  <si>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</si>
  <si>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</si>
  <si>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</si>
  <si>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</si>
  <si>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</si>
  <si>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</si>
  <si>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</si>
  <si>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</si>
  <si>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</si>
  <si>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</si>
  <si>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</si>
  <si>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</si>
  <si>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</si>
  <si>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</si>
  <si>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</si>
  <si>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</si>
  <si>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</si>
  <si>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</si>
  <si>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</si>
  <si>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</si>
  <si>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</si>
  <si>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</si>
  <si>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</si>
  <si>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</si>
  <si>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</si>
  <si>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</si>
  <si>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</si>
  <si>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</si>
  <si>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</si>
  <si>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</si>
  <si>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</si>
  <si>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</si>
  <si>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</si>
  <si>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</si>
  <si>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</si>
  <si>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</si>
  <si>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</si>
  <si>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</si>
  <si>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</si>
  <si>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</si>
  <si>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</si>
  <si>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</si>
  <si>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</si>
  <si>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</si>
  <si>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</si>
  <si>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</si>
  <si>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</si>
  <si>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</si>
  <si>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</si>
  <si>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</si>
  <si>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</si>
  <si>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</si>
  <si>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</si>
  <si>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</si>
  <si>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</si>
  <si>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</si>
  <si>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</si>
  <si>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</si>
  <si>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</si>
  <si>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</si>
  <si>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</si>
  <si>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</si>
  <si>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</si>
  <si>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</si>
  <si>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</si>
  <si>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</si>
  <si>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</si>
  <si>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</si>
  <si>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</si>
  <si>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</si>
  <si>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</si>
  <si>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</si>
  <si>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</si>
  <si>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</si>
  <si>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</si>
  <si>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</si>
  <si>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</si>
  <si>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</si>
  <si>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</si>
  <si>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</si>
  <si>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</si>
  <si>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</si>
  <si>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</si>
  <si>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</si>
  <si>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</si>
  <si>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</si>
  <si>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</si>
  <si>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</si>
  <si>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</si>
  <si>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</si>
  <si>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</si>
  <si>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</si>
  <si>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</si>
  <si>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</si>
  <si>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</si>
  <si>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</si>
  <si>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</si>
  <si>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</si>
  <si>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</si>
  <si>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</si>
  <si>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</si>
  <si>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</si>
  <si>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</si>
  <si>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</si>
  <si>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</si>
  <si>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</si>
  <si>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</si>
  <si>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</si>
  <si>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</si>
  <si>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</si>
  <si>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</si>
  <si>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</si>
  <si>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</si>
  <si>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</si>
  <si>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</si>
  <si>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</si>
  <si>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</si>
  <si>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</si>
  <si>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</si>
  <si>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</si>
  <si>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</si>
  <si>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</si>
  <si>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</si>
  <si>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</si>
  <si>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</si>
  <si>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</si>
  <si>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</si>
  <si>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</si>
  <si>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</si>
  <si>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</si>
  <si>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</si>
  <si>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</si>
  <si>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</si>
  <si>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</si>
  <si>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</si>
  <si>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</si>
  <si>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</si>
  <si>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</si>
  <si>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</si>
  <si>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</si>
  <si>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</si>
  <si>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</si>
  <si>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</si>
  <si>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</si>
  <si>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</si>
  <si>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</si>
  <si>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</si>
  <si>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</si>
  <si>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</si>
  <si>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</si>
  <si>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</si>
  <si>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</si>
  <si>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</si>
  <si>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</si>
  <si>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</si>
  <si>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</si>
  <si>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</si>
  <si>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</si>
  <si>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</si>
  <si>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</si>
  <si>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</si>
  <si>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</si>
  <si>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</si>
  <si>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</si>
  <si>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</si>
  <si>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</si>
  <si>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</si>
  <si>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</si>
  <si>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</si>
  <si>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</si>
  <si>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</si>
  <si>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</si>
  <si>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</si>
  <si>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</si>
  <si>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</si>
  <si>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</si>
  <si>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</si>
  <si>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</si>
  <si>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</si>
  <si>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</si>
  <si>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</si>
  <si>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</si>
  <si>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</si>
  <si>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</si>
  <si>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</si>
  <si>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</si>
  <si>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</si>
  <si>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</si>
  <si>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</si>
  <si>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</si>
  <si>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</si>
  <si>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</si>
  <si>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</si>
  <si>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</si>
  <si>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</si>
  <si>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</si>
  <si>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</si>
  <si>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</si>
  <si>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</si>
  <si>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</si>
  <si>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</si>
  <si>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</si>
  <si>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</si>
  <si>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</si>
  <si>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</si>
  <si>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</si>
  <si>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</si>
  <si>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</si>
  <si>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</si>
  <si>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</si>
  <si>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</si>
  <si>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</si>
  <si>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</si>
  <si>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</si>
  <si>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</si>
  <si>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</si>
  <si>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</si>
  <si>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</si>
  <si>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</si>
  <si>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</si>
  <si>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</si>
  <si>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</si>
  <si>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</si>
  <si>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</si>
  <si>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</si>
  <si>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</si>
  <si>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</si>
  <si>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</si>
  <si>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</si>
  <si>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</si>
  <si>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</si>
  <si>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</si>
  <si>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</si>
  <si>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</si>
  <si>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</si>
  <si>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</si>
  <si>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</si>
  <si>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</si>
  <si>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</si>
  <si>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</si>
  <si>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</si>
  <si>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</si>
  <si>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</si>
  <si>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</si>
  <si>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</si>
  <si>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</si>
  <si>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</si>
  <si>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</si>
  <si>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</si>
  <si>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</si>
  <si>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</si>
  <si>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</si>
  <si>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</si>
  <si>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</si>
  <si>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</si>
  <si>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</si>
  <si>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</si>
  <si>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</si>
  <si>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</si>
  <si>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</si>
  <si>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</si>
  <si>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</si>
  <si>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</si>
  <si>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</si>
  <si>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</si>
  <si>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</si>
  <si>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</si>
  <si>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</si>
  <si>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</si>
  <si>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</si>
  <si>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</si>
  <si>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</si>
  <si>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</si>
  <si>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</si>
  <si>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</si>
  <si>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</si>
  <si>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</si>
  <si>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</si>
  <si>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</si>
  <si>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</si>
  <si>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</si>
  <si>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</si>
  <si>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</si>
  <si>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</si>
  <si>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</si>
  <si>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</si>
  <si>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</si>
  <si>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</si>
  <si>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</si>
  <si>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</si>
  <si>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</si>
  <si>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</si>
  <si>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</si>
  <si>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</si>
  <si>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</si>
  <si>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</si>
  <si>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</si>
  <si>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</si>
  <si>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</si>
  <si>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</si>
  <si>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</si>
  <si>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</si>
  <si>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</si>
  <si>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</si>
  <si>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</si>
  <si>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</si>
  <si>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</si>
  <si>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</si>
  <si>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</si>
  <si>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</si>
  <si>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</si>
  <si>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</si>
  <si>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</si>
  <si>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</si>
  <si>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</si>
  <si>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</si>
  <si>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</si>
  <si>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</si>
  <si>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</si>
  <si>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</si>
  <si>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</si>
  <si>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</si>
  <si>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</si>
  <si>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</si>
  <si>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</si>
  <si>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</si>
  <si>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</si>
  <si>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</si>
  <si>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</si>
  <si>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</si>
  <si>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</si>
  <si>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</si>
  <si>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</si>
  <si>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</si>
  <si>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</si>
  <si>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</si>
  <si>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</si>
  <si>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</si>
  <si>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</si>
  <si>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</si>
  <si>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</si>
  <si>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</si>
  <si>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</si>
  <si>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</si>
  <si>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</si>
  <si>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</si>
  <si>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</si>
  <si>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</si>
  <si>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</si>
  <si>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</si>
  <si>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</si>
  <si>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</si>
  <si>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</si>
  <si>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</si>
  <si>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</si>
  <si>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</si>
  <si>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</si>
  <si>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</si>
  <si>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</si>
  <si>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</si>
  <si>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</si>
  <si>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</si>
  <si>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</si>
  <si>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</si>
  <si>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</si>
  <si>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</si>
  <si>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</si>
  <si>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</si>
  <si>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</si>
  <si>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</si>
  <si>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</si>
  <si>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</si>
  <si>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</si>
  <si>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</si>
  <si>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</si>
  <si>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</si>
  <si>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</si>
  <si>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</si>
  <si>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</si>
  <si>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</si>
  <si>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</si>
  <si>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</si>
  <si>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</si>
  <si>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</si>
  <si>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</si>
  <si>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</si>
  <si>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</si>
  <si>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</si>
  <si>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</si>
  <si>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</si>
  <si>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</si>
  <si>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</si>
  <si>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</si>
  <si>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</si>
  <si>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</si>
  <si>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</si>
  <si>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</si>
  <si>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</si>
  <si>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</si>
  <si>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</si>
  <si>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</si>
  <si>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</si>
  <si>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</si>
  <si>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</si>
  <si>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</si>
  <si>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</si>
  <si>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</si>
  <si>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</si>
  <si>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</si>
  <si>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</si>
  <si>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</si>
  <si>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</si>
  <si>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</si>
  <si>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</si>
  <si>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</si>
  <si>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</si>
  <si>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</si>
  <si>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</si>
  <si>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</si>
  <si>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</si>
  <si>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</si>
  <si>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</si>
  <si>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</si>
  <si>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</si>
  <si>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</si>
  <si>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</si>
  <si>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</si>
  <si>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</si>
  <si>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</si>
  <si>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</si>
  <si>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</si>
  <si>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</si>
  <si>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</si>
  <si>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</si>
  <si>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</si>
  <si>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</si>
  <si>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</si>
  <si>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</si>
  <si>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</si>
  <si>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</si>
  <si>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</si>
  <si>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</si>
  <si>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</si>
  <si>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</si>
  <si>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</si>
  <si>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</si>
  <si>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</si>
  <si>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</si>
  <si>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</si>
  <si>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</si>
  <si>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</si>
  <si>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</si>
  <si>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</si>
  <si>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</si>
  <si>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</si>
  <si>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</si>
  <si>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</si>
  <si>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</si>
  <si>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</si>
  <si>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</si>
  <si>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</si>
  <si>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</si>
  <si>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</si>
  <si>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</si>
  <si>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</si>
  <si>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</si>
  <si>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</si>
  <si>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</si>
  <si>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</si>
  <si>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</si>
  <si>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</si>
  <si>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</si>
  <si>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</si>
  <si>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</si>
  <si>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</si>
  <si>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</si>
  <si>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</si>
  <si>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</si>
  <si>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</si>
  <si>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</si>
  <si>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</si>
  <si>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</si>
  <si>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</si>
  <si>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</si>
  <si>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</si>
  <si>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</si>
  <si>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</si>
  <si>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</si>
  <si>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</si>
  <si>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</si>
  <si>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</si>
  <si>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</si>
  <si>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</si>
  <si>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</si>
  <si>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</si>
  <si>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</si>
  <si>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</si>
  <si>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</si>
  <si>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</si>
  <si>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</si>
  <si>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</si>
  <si>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</si>
  <si>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</si>
  <si>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</si>
  <si>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</si>
  <si>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</si>
  <si>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</si>
  <si>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</si>
  <si>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</si>
  <si>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</si>
  <si>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</si>
  <si>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</si>
  <si>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</si>
  <si>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</si>
  <si>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</si>
  <si>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</si>
  <si>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</si>
  <si>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</si>
  <si>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</si>
  <si>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</si>
  <si>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</si>
  <si>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</si>
  <si>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</si>
  <si>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</si>
  <si>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</si>
  <si>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</si>
  <si>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</si>
  <si>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</si>
  <si>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</si>
  <si>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</si>
  <si>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</si>
  <si>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</si>
  <si>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</si>
  <si>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</si>
  <si>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</si>
  <si>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</si>
  <si>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</si>
  <si>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</si>
  <si>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</si>
  <si>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</si>
  <si>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</si>
  <si>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</si>
  <si>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</si>
  <si>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</si>
  <si>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</si>
  <si>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</si>
  <si>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</si>
  <si>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</si>
  <si>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</si>
  <si>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</si>
  <si>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</si>
  <si>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</si>
  <si>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</si>
  <si>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</si>
  <si>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</si>
  <si>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</si>
  <si>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</si>
  <si>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</si>
  <si>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</si>
  <si>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</si>
  <si>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</si>
  <si>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</si>
  <si>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</si>
  <si>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</si>
  <si>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</si>
  <si>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</si>
  <si>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</si>
  <si>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</si>
  <si>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</si>
  <si>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</si>
  <si>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</si>
  <si>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</si>
  <si>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</si>
  <si>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</si>
  <si>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</si>
  <si>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</si>
  <si>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</si>
  <si>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</si>
  <si>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</si>
  <si>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</si>
  <si>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</si>
  <si>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</si>
  <si>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</si>
  <si>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</si>
  <si>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</si>
  <si>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</si>
  <si>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</si>
  <si>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</si>
  <si>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</si>
  <si>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</si>
  <si>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</si>
  <si>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</si>
  <si>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</si>
  <si>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</si>
  <si>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</si>
  <si>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</si>
  <si>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</si>
  <si>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</si>
  <si>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</si>
  <si>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</si>
  <si>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</si>
  <si>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</si>
  <si>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</si>
  <si>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</si>
  <si>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</si>
  <si>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</si>
  <si>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</si>
  <si>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</si>
  <si>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</si>
  <si>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</si>
  <si>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</si>
  <si>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</si>
  <si>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</si>
  <si>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</si>
  <si>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</si>
  <si>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</si>
  <si>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</si>
  <si>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</si>
  <si>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</si>
  <si>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</si>
  <si>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</si>
  <si>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</si>
  <si>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</si>
  <si>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</si>
  <si>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</si>
  <si>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</si>
  <si>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</si>
  <si>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</si>
  <si>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</si>
  <si>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</si>
  <si>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</si>
  <si>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</si>
  <si>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</si>
  <si>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</si>
  <si>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</si>
  <si>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</si>
  <si>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</si>
  <si>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</si>
  <si>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</si>
  <si>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</si>
  <si>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</si>
  <si>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</si>
  <si>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</si>
  <si>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</si>
  <si>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</si>
  <si>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</si>
  <si>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</si>
  <si>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</si>
  <si>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</si>
  <si>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</si>
  <si>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</si>
  <si>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</si>
  <si>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</si>
  <si>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</si>
  <si>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</si>
  <si>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</si>
  <si>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</si>
  <si>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</si>
  <si>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</si>
  <si>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</si>
  <si>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</si>
  <si>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</si>
  <si>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</si>
  <si>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</si>
  <si>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</si>
  <si>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</si>
  <si>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</si>
  <si>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</si>
  <si>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</si>
  <si>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</si>
  <si>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</si>
  <si>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</si>
  <si>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</si>
  <si>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</si>
  <si>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</si>
  <si>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</si>
  <si>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</si>
  <si>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</si>
  <si>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</si>
  <si>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</si>
  <si>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</si>
  <si>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</si>
  <si>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</si>
  <si>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</si>
  <si>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</si>
  <si>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</si>
  <si>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</si>
  <si>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</si>
  <si>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</si>
  <si>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</si>
  <si>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</si>
  <si>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</si>
  <si>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</si>
  <si>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</si>
  <si>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</si>
  <si>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</si>
  <si>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</si>
  <si>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</si>
  <si>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</si>
  <si>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</si>
  <si>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</si>
  <si>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</si>
  <si>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</si>
  <si>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</si>
  <si>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</si>
  <si>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</si>
  <si>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</si>
  <si>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</si>
  <si>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</si>
  <si>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</si>
  <si>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</si>
  <si>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</si>
  <si>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</si>
  <si>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</si>
  <si>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</si>
  <si>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</si>
  <si>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</si>
  <si>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</si>
  <si>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</si>
  <si>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</si>
  <si>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</si>
  <si>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</si>
  <si>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</si>
  <si>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</si>
  <si>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</si>
  <si>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</si>
  <si>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</si>
  <si>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</si>
  <si>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</si>
  <si>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</si>
  <si>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</si>
  <si>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</si>
  <si>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</si>
  <si>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</si>
  <si>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</si>
  <si>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</si>
  <si>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</si>
  <si>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</si>
  <si>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</si>
  <si>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</si>
  <si>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</si>
  <si>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</si>
  <si>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</si>
  <si>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</si>
  <si>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</si>
  <si>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</si>
  <si>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</si>
  <si>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</si>
  <si>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</si>
  <si>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</si>
  <si>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</si>
  <si>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</si>
  <si>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</si>
  <si>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</si>
  <si>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</si>
  <si>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</si>
  <si>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</si>
  <si>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</si>
  <si>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</si>
  <si>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</si>
  <si>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</si>
  <si>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</si>
  <si>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</si>
  <si>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</si>
  <si>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</si>
  <si>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</si>
  <si>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</si>
  <si>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</si>
  <si>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</si>
  <si>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</si>
  <si>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</si>
  <si>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</si>
  <si>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</si>
  <si>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</si>
  <si>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</si>
  <si>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</si>
  <si>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</si>
  <si>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</si>
  <si>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</si>
  <si>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</si>
  <si>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</si>
  <si>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</si>
  <si>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</si>
  <si>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</si>
  <si>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</si>
  <si>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</si>
  <si>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</si>
  <si>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</si>
  <si>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</si>
  <si>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</si>
  <si>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</si>
  <si>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</si>
  <si>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</si>
  <si>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</si>
  <si>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</si>
  <si>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</si>
  <si>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</si>
  <si>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</si>
  <si>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</si>
  <si>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</si>
  <si>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</si>
  <si>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</si>
  <si>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</si>
  <si>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</si>
  <si>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</si>
  <si>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</si>
  <si>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</si>
  <si>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</si>
  <si>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</si>
  <si>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</si>
  <si>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</si>
  <si>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</si>
  <si>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</si>
  <si>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</si>
  <si>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</si>
  <si>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</si>
  <si>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</si>
  <si>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</si>
  <si>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</si>
  <si>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</si>
  <si>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</si>
  <si>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</si>
  <si>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</si>
  <si>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</si>
  <si>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</si>
  <si>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</si>
  <si>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</si>
  <si>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</si>
  <si>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</si>
  <si>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</si>
  <si>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</si>
  <si>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</si>
  <si>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</si>
  <si>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</si>
  <si>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</si>
  <si>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</si>
  <si>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</si>
  <si>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</si>
  <si>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</si>
  <si>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</si>
  <si>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</si>
  <si>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</si>
  <si>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</si>
  <si>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</si>
  <si>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</si>
  <si>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</si>
  <si>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</si>
  <si>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</si>
  <si>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</si>
  <si>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</si>
  <si>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</si>
  <si>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</si>
  <si>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</si>
  <si>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</si>
  <si>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</si>
  <si>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</si>
  <si>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</si>
  <si>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</si>
  <si>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</si>
  <si>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</si>
  <si>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</si>
  <si>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</si>
  <si>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</si>
  <si>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</si>
  <si>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</si>
  <si>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</si>
  <si>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</si>
  <si>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</si>
  <si>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</si>
  <si>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</si>
  <si>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</si>
  <si>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</si>
  <si>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</si>
  <si>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</si>
  <si>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</si>
  <si>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</si>
  <si>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</si>
  <si>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</si>
  <si>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</si>
  <si>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</si>
  <si>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</si>
  <si>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</si>
  <si>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</si>
  <si>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</si>
  <si>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</si>
  <si>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</si>
  <si>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</si>
  <si>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</si>
  <si>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</si>
  <si>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</si>
  <si>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</si>
  <si>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</si>
  <si>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</si>
  <si>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</si>
  <si>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</si>
  <si>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</si>
  <si>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</si>
  <si>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</si>
  <si>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</si>
  <si>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</si>
  <si>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</si>
  <si>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</si>
  <si>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</si>
  <si>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</si>
  <si>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</si>
  <si>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</si>
  <si>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</si>
  <si>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</si>
  <si>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</si>
  <si>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</si>
  <si>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</si>
  <si>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</si>
  <si>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</si>
  <si>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</si>
  <si>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</si>
  <si>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</si>
  <si>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</si>
  <si>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</si>
  <si>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</si>
  <si>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</si>
  <si>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</si>
  <si>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</si>
  <si>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</si>
  <si>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</si>
  <si>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</si>
  <si>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</si>
  <si>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</si>
  <si>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</si>
  <si>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</si>
  <si>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</si>
  <si>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</si>
  <si>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</si>
  <si>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</si>
  <si>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</si>
  <si>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</si>
  <si>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</si>
  <si>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</si>
  <si>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</si>
  <si>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</si>
  <si>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</si>
  <si>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</si>
  <si>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</si>
  <si>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</si>
  <si>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</si>
  <si>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</si>
  <si>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</si>
  <si>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</si>
  <si>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</si>
  <si>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</si>
  <si>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</si>
  <si>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</si>
  <si>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</si>
  <si>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</si>
  <si>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</si>
  <si>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</si>
  <si>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</si>
  <si>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</si>
  <si>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</si>
  <si>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</si>
  <si>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</si>
  <si>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</si>
  <si>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</si>
  <si>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</si>
  <si>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</si>
  <si>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</si>
  <si>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</si>
  <si>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</si>
  <si>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</si>
  <si>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</si>
  <si>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</si>
  <si>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</si>
  <si>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</si>
  <si>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</si>
  <si>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</si>
  <si>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</si>
  <si>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</si>
  <si>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</si>
  <si>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</si>
  <si>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</si>
  <si>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</si>
  <si>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</si>
  <si>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</si>
  <si>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</si>
  <si>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</si>
  <si>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</si>
  <si>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</si>
  <si>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</si>
  <si>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</si>
  <si>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</si>
  <si>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</si>
  <si>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</si>
  <si>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</si>
  <si>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</si>
  <si>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</si>
  <si>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</si>
  <si>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</si>
  <si>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</si>
  <si>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</si>
  <si>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</si>
  <si>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</si>
  <si>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</si>
  <si>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</si>
  <si>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</si>
  <si>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</si>
  <si>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</si>
  <si>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</si>
  <si>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</si>
  <si>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</si>
  <si>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</si>
  <si>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</si>
  <si>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</si>
  <si>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</si>
  <si>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</si>
  <si>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</si>
  <si>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</si>
  <si>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</si>
  <si>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</si>
  <si>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</si>
  <si>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</si>
  <si>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</si>
  <si>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</si>
  <si>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</si>
  <si>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</si>
  <si>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</si>
  <si>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</si>
  <si>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</si>
  <si>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</si>
  <si>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</si>
  <si>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</si>
  <si>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</si>
  <si>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</si>
  <si>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</si>
  <si>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</si>
  <si>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</si>
  <si>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</si>
  <si>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</si>
  <si>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</si>
  <si>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</si>
  <si>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</si>
  <si>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</si>
  <si>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</si>
  <si>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</si>
  <si>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</si>
  <si>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</si>
  <si>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</si>
  <si>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</si>
  <si>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</si>
  <si>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</si>
  <si>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</si>
  <si>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</si>
  <si>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</si>
  <si>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</si>
  <si>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</si>
  <si>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</si>
  <si>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</si>
  <si>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</si>
  <si>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</si>
  <si>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</si>
  <si>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</si>
  <si>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</si>
  <si>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</si>
  <si>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</si>
  <si>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</si>
  <si>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</si>
  <si>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</si>
  <si>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</si>
  <si>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</si>
  <si>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</si>
  <si>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</si>
  <si>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</si>
  <si>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</si>
  <si>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</si>
  <si>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</si>
  <si>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</si>
  <si>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</si>
  <si>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</si>
  <si>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</si>
  <si>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</si>
  <si>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</si>
  <si>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</si>
  <si>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</si>
  <si>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</si>
  <si>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</si>
  <si>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</si>
  <si>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</si>
  <si>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</si>
  <si>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</si>
  <si>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</si>
  <si>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</si>
  <si>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</si>
  <si>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</si>
  <si>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</si>
  <si>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</si>
  <si>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</si>
  <si>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</si>
  <si>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</si>
  <si>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</si>
  <si>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</si>
  <si>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</si>
  <si>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</si>
  <si>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</si>
  <si>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</si>
  <si>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</si>
  <si>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</si>
  <si>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</si>
  <si>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</si>
  <si>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</si>
  <si>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</si>
  <si>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</si>
  <si>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</si>
  <si>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</si>
  <si>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</si>
  <si>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</si>
  <si>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</si>
  <si>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</si>
  <si>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</si>
  <si>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</si>
  <si>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</si>
  <si>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</si>
  <si>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</si>
  <si>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</si>
  <si>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</si>
  <si>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</si>
  <si>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</si>
  <si>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</si>
  <si>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</si>
  <si>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</si>
  <si>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</si>
  <si>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</si>
  <si>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</si>
  <si>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</si>
  <si>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</si>
  <si>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</si>
  <si>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</si>
  <si>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</si>
  <si>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</si>
  <si>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</si>
  <si>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</si>
  <si>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</si>
  <si>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</si>
  <si>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</si>
  <si>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</si>
  <si>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</si>
  <si>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</si>
  <si>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</si>
  <si>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</si>
  <si>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</si>
  <si>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</si>
  <si>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</si>
  <si>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</si>
  <si>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</si>
  <si>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</si>
  <si>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</si>
  <si>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</si>
  <si>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</si>
  <si>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</si>
  <si>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</si>
  <si>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</si>
  <si>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</si>
  <si>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</si>
  <si>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</si>
  <si>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</si>
  <si>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</si>
  <si>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</si>
  <si>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</si>
  <si>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</si>
  <si>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</si>
  <si>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</si>
  <si>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</si>
  <si>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</si>
  <si>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</si>
  <si>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</si>
  <si>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</si>
  <si>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</si>
  <si>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</si>
  <si>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</si>
  <si>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</si>
  <si>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</si>
  <si>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</si>
  <si>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</si>
  <si>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</si>
  <si>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</si>
  <si>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</si>
  <si>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</si>
  <si>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</si>
  <si>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</si>
  <si>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</si>
  <si>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</si>
  <si>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</si>
  <si>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</si>
  <si>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</si>
  <si>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</si>
  <si>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</si>
  <si>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</si>
  <si>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</si>
  <si>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</si>
  <si>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</si>
  <si>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</si>
  <si>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</si>
  <si>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</si>
  <si>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</si>
  <si>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</si>
  <si>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</si>
  <si>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</si>
  <si>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</si>
  <si>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</si>
  <si>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</si>
  <si>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</si>
  <si>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</si>
  <si>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</si>
  <si>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</si>
  <si>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</si>
  <si>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</si>
  <si>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</si>
  <si>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</si>
  <si>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</si>
  <si>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</si>
  <si>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</si>
  <si>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</si>
  <si>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</si>
  <si>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</si>
  <si>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</si>
  <si>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</si>
  <si>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</si>
  <si>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</si>
  <si>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</si>
  <si>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</si>
  <si>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</si>
  <si>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</si>
  <si>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</si>
  <si>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</si>
  <si>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</si>
  <si>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</si>
  <si>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</si>
  <si>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</si>
  <si>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</si>
  <si>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</si>
  <si>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</si>
  <si>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</si>
  <si>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</si>
  <si>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</si>
  <si>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</si>
  <si>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</si>
  <si>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</si>
  <si>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</si>
  <si>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</si>
  <si>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</si>
  <si>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</si>
  <si>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</si>
  <si>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</si>
  <si>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</si>
  <si>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</si>
  <si>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</si>
  <si>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</si>
  <si>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</si>
  <si>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</si>
  <si>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</si>
  <si>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</si>
  <si>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</si>
  <si>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</si>
  <si>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</si>
  <si>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</si>
  <si>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</si>
  <si>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</si>
  <si>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</si>
  <si>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</si>
  <si>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</si>
  <si>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</si>
  <si>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</si>
  <si>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</si>
  <si>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</si>
  <si>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</si>
  <si>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</si>
  <si>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</si>
  <si>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</si>
  <si>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</si>
  <si>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</si>
  <si>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</si>
  <si>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</si>
  <si>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</si>
  <si>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</si>
  <si>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</si>
  <si>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</si>
  <si>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</si>
  <si>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</si>
  <si>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</si>
  <si>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</si>
  <si>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</si>
  <si>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</si>
  <si>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</si>
  <si>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</si>
  <si>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</si>
  <si>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</si>
  <si>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</si>
  <si>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</si>
  <si>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</si>
  <si>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</si>
  <si>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</si>
  <si>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</si>
  <si>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</si>
  <si>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</si>
  <si>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</si>
  <si>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</si>
  <si>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</si>
  <si>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</si>
  <si>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</si>
  <si>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</si>
  <si>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</si>
  <si>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</si>
  <si>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</si>
  <si>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</si>
  <si>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</si>
  <si>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</si>
  <si>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</si>
  <si>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</si>
  <si>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</si>
  <si>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</si>
  <si>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</si>
  <si>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</si>
  <si>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</si>
  <si>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</si>
  <si>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</si>
  <si>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</si>
  <si>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</si>
  <si>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</si>
  <si>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</si>
  <si>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</si>
  <si>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</si>
  <si>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</si>
  <si>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</si>
  <si>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</si>
  <si>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</si>
  <si>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</si>
  <si>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</si>
  <si>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</si>
  <si>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</si>
  <si>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</si>
  <si>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</si>
  <si>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</si>
  <si>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</si>
  <si>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</si>
  <si>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</si>
  <si>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</si>
  <si>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</si>
  <si>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</si>
  <si>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</si>
  <si>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</si>
  <si>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</si>
  <si>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</si>
  <si>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</si>
  <si>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</si>
  <si>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</si>
  <si>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</si>
  <si>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</si>
  <si>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</si>
  <si>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</si>
  <si>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</si>
  <si>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</si>
  <si>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</si>
  <si>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</si>
  <si>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</si>
  <si>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</si>
  <si>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</si>
  <si>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</si>
  <si>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</si>
  <si>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</si>
  <si>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</si>
  <si>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</si>
  <si>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</si>
  <si>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</si>
  <si>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</si>
  <si>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</si>
  <si>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</si>
  <si>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</si>
  <si>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</si>
  <si>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</si>
  <si>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</si>
  <si>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</si>
  <si>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</si>
  <si>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</si>
  <si>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</si>
  <si>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</si>
  <si>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</si>
  <si>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</si>
  <si>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</si>
  <si>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</si>
  <si>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</si>
  <si>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</si>
  <si>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</si>
  <si>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</si>
  <si>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</si>
  <si>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</si>
  <si>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</si>
  <si>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</si>
  <si>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</si>
  <si>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</si>
  <si>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</si>
  <si>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</si>
  <si>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</si>
  <si>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</si>
  <si>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</si>
  <si>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</si>
  <si>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</si>
  <si>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</si>
  <si>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</si>
  <si>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</si>
  <si>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</si>
  <si>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</si>
  <si>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</si>
  <si>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</si>
  <si>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</si>
  <si>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</si>
  <si>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</si>
  <si>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</si>
  <si>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</si>
  <si>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</si>
  <si>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</si>
  <si>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</si>
  <si>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</si>
  <si>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</si>
  <si>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</si>
  <si>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</si>
  <si>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</si>
  <si>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</si>
  <si>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</si>
  <si>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</si>
  <si>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</si>
  <si>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</si>
  <si>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</si>
  <si>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</si>
  <si>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</si>
  <si>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</si>
  <si>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</si>
  <si>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</si>
  <si>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</si>
  <si>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</si>
  <si>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</si>
  <si>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</si>
  <si>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</si>
  <si>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</si>
  <si>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</si>
  <si>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</si>
  <si>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</si>
  <si>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</si>
  <si>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</si>
  <si>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</si>
  <si>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</si>
  <si>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</si>
  <si>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</si>
  <si>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</si>
  <si>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</si>
  <si>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</si>
  <si>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</si>
  <si>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</si>
  <si>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</si>
  <si>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</si>
  <si>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</si>
  <si>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</si>
  <si>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</si>
  <si>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</si>
  <si>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</si>
  <si>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</si>
  <si>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</si>
  <si>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</si>
  <si>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</si>
  <si>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</si>
  <si>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</si>
  <si>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</si>
  <si>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</si>
  <si>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</si>
  <si>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</si>
  <si>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</si>
  <si>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</si>
  <si>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</si>
  <si>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</si>
  <si>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</si>
  <si>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</si>
  <si>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</si>
  <si>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</si>
  <si>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</si>
  <si>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</si>
  <si>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</si>
  <si>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</si>
  <si>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</si>
  <si>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</si>
  <si>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</si>
  <si>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</si>
  <si>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</si>
  <si>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</si>
  <si>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</si>
  <si>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</si>
  <si>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</si>
  <si>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</si>
  <si>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</si>
  <si>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</si>
  <si>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</si>
  <si>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</si>
  <si>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</si>
  <si>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</si>
  <si>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</si>
  <si>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</si>
  <si>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</si>
  <si>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</si>
  <si>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</si>
  <si>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</si>
  <si>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</si>
  <si>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</si>
  <si>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</si>
  <si>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</si>
  <si>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</si>
  <si>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</si>
  <si>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</si>
  <si>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</si>
  <si>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</si>
  <si>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</si>
  <si>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</si>
  <si>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</si>
  <si>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</si>
  <si>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</si>
  <si>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</si>
  <si>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</si>
  <si>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</si>
  <si>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</si>
  <si>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</si>
  <si>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</si>
  <si>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</si>
  <si>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</si>
  <si>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</si>
  <si>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</si>
  <si>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</si>
  <si>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</si>
  <si>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</si>
  <si>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</si>
  <si>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</si>
  <si>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</si>
  <si>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</si>
  <si>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</si>
  <si>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</si>
  <si>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</si>
  <si>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</si>
  <si>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</si>
  <si>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</si>
  <si>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</si>
  <si>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</si>
  <si>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</si>
  <si>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</si>
  <si>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</si>
  <si>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</si>
  <si>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</si>
  <si>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</si>
  <si>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</si>
  <si>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</si>
  <si>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</si>
  <si>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</si>
  <si>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</si>
  <si>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</si>
  <si>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</si>
  <si>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</si>
  <si>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</si>
  <si>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</si>
  <si>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</si>
  <si>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</si>
  <si>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</si>
  <si>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</si>
  <si>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</si>
  <si>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</si>
  <si>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</si>
  <si>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</si>
  <si>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</si>
  <si>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</si>
  <si>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</si>
  <si>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</si>
  <si>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</si>
  <si>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</si>
  <si>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</si>
  <si>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</si>
  <si>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</si>
  <si>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</si>
  <si>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</si>
  <si>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</si>
  <si>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</si>
  <si>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</si>
  <si>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</si>
  <si>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</si>
  <si>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</si>
  <si>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</si>
  <si>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</si>
  <si>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</si>
  <si>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</si>
  <si>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</si>
  <si>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</si>
  <si>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</si>
  <si>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</si>
  <si>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</si>
  <si>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</si>
  <si>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</si>
  <si>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</si>
  <si>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</si>
  <si>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</si>
  <si>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</si>
  <si>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</si>
  <si>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</si>
  <si>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</si>
  <si>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</si>
  <si>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</si>
  <si>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</si>
  <si>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</si>
  <si>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</si>
  <si>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</si>
  <si>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</si>
  <si>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</si>
  <si>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</si>
  <si>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</si>
  <si>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</si>
  <si>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</si>
  <si>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</si>
  <si>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</si>
  <si>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</si>
  <si>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</si>
  <si>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</si>
  <si>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</si>
  <si>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</si>
  <si>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</si>
  <si>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</si>
  <si>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</si>
  <si>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</si>
  <si>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</si>
  <si>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</si>
  <si>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</si>
  <si>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</si>
  <si>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</si>
  <si>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</si>
  <si>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</si>
  <si>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</si>
  <si>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</si>
  <si>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</si>
  <si>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</si>
  <si>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</si>
  <si>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</si>
  <si>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</si>
  <si>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</si>
  <si>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</si>
  <si>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</si>
  <si>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</si>
  <si>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</si>
  <si>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</si>
  <si>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</si>
  <si>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</si>
  <si>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</si>
  <si>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</si>
  <si>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</si>
  <si>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</si>
  <si>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</si>
  <si>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</si>
  <si>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</si>
  <si>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</si>
  <si>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</si>
  <si>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</si>
  <si>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</si>
  <si>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</si>
  <si>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</si>
  <si>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</si>
  <si>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</si>
  <si>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</si>
  <si>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</si>
  <si>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</si>
  <si>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</si>
  <si>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</si>
  <si>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</si>
  <si>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</si>
  <si>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</si>
  <si>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</si>
  <si>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</si>
  <si>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</si>
  <si>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</si>
  <si>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</si>
  <si>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</si>
  <si>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</si>
  <si>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</si>
  <si>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</si>
  <si>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</si>
  <si>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</si>
  <si>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</si>
  <si>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</si>
  <si>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</si>
  <si>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</si>
  <si>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</si>
  <si>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</si>
  <si>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</si>
  <si>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</si>
  <si>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</si>
  <si>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</si>
  <si>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</si>
  <si>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</si>
  <si>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</si>
  <si>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</si>
  <si>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</si>
  <si>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</si>
  <si>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</si>
  <si>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</si>
  <si>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</si>
  <si>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</si>
  <si>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</si>
  <si>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</si>
  <si>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</si>
  <si>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</si>
  <si>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</si>
  <si>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</si>
  <si>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</si>
  <si>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</si>
  <si>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</si>
  <si>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</si>
  <si>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</si>
  <si>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</si>
  <si>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</si>
  <si>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</si>
  <si>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</si>
  <si>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</si>
  <si>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</si>
  <si>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</si>
  <si>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</si>
  <si>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</si>
  <si>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</si>
  <si>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</si>
  <si>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</si>
  <si>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</si>
  <si>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</si>
  <si>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</si>
  <si>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</si>
  <si>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</si>
  <si>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</si>
  <si>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</si>
  <si>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</si>
  <si>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</si>
  <si>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</si>
  <si>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</si>
  <si>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</si>
  <si>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</si>
  <si>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</si>
  <si>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</si>
  <si>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</si>
  <si>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</si>
  <si>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</si>
  <si>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</si>
  <si>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</si>
  <si>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</si>
  <si>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</si>
  <si>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</si>
  <si>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</si>
  <si>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</si>
  <si>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</si>
  <si>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</si>
  <si>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</si>
  <si>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</si>
  <si>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</si>
  <si>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</si>
  <si>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</si>
  <si>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</si>
  <si>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</si>
  <si>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</si>
  <si>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</si>
  <si>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</si>
  <si>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</si>
  <si>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</si>
  <si>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</si>
  <si>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</si>
  <si>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</si>
  <si>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</si>
  <si>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</si>
  <si>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</si>
  <si>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</si>
  <si>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</si>
  <si>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</si>
  <si>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</si>
  <si>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</si>
  <si>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</si>
  <si>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</si>
  <si>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</si>
  <si>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</si>
  <si>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</si>
  <si>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</si>
  <si>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</si>
  <si>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</si>
  <si>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</si>
  <si>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</si>
  <si>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</si>
  <si>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</si>
  <si>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</si>
  <si>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</si>
  <si>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</si>
  <si>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</si>
  <si>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</si>
  <si>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</si>
  <si>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</si>
  <si>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</si>
  <si>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</si>
  <si>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</si>
  <si>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</si>
  <si>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</si>
  <si>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</si>
  <si>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</si>
  <si>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</si>
  <si>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</si>
  <si>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</si>
  <si>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</si>
  <si>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</si>
  <si>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</si>
  <si>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</si>
  <si>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</si>
  <si>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</si>
  <si>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</si>
  <si>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</si>
  <si>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</si>
  <si>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</si>
  <si>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</si>
  <si>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</si>
  <si>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</si>
  <si>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</si>
  <si>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</si>
  <si>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</si>
  <si>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</si>
  <si>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</si>
  <si>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</si>
  <si>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</si>
  <si>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</si>
  <si>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</si>
  <si>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</si>
  <si>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</si>
  <si>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</si>
  <si>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</si>
  <si>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</si>
  <si>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</si>
  <si>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</si>
  <si>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</si>
  <si>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</si>
  <si>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</si>
  <si>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</si>
  <si>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</si>
  <si>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</si>
  <si>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</si>
  <si>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</si>
  <si>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</si>
  <si>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</si>
  <si>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</si>
  <si>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</si>
  <si>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</si>
  <si>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</si>
  <si>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</si>
  <si>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</si>
  <si>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</si>
  <si>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</si>
  <si>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</si>
  <si>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</si>
  <si>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</si>
  <si>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</si>
  <si>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</si>
  <si>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</si>
  <si>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</si>
  <si>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</si>
  <si>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</si>
  <si>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</si>
  <si>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</si>
  <si>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</si>
  <si>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</si>
  <si>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</si>
  <si>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</si>
  <si>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</si>
  <si>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</si>
  <si>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</si>
  <si>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</si>
  <si>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</si>
  <si>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</si>
  <si>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</si>
  <si>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</si>
  <si>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</si>
  <si>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</si>
  <si>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</si>
  <si>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</si>
  <si>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</si>
  <si>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</si>
  <si>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</si>
  <si>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</si>
  <si>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</si>
  <si>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</si>
  <si>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</si>
  <si>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</si>
  <si>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</si>
  <si>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</si>
  <si>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</si>
  <si>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</si>
  <si>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</si>
  <si>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</si>
  <si>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</si>
  <si>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</si>
  <si>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</si>
  <si>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</si>
  <si>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</si>
  <si>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</si>
  <si>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</si>
  <si>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</si>
  <si>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</si>
  <si>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</si>
  <si>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</si>
  <si>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</si>
  <si>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</si>
  <si>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</si>
  <si>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</si>
  <si>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</si>
  <si>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</si>
  <si>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</si>
  <si>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</si>
  <si>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</si>
  <si>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</si>
  <si>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</si>
  <si>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</si>
  <si>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</si>
  <si>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</si>
  <si>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</si>
  <si>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</si>
  <si>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</si>
  <si>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</si>
  <si>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</si>
  <si>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</si>
  <si>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</si>
  <si>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</si>
  <si>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</si>
  <si>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</si>
  <si>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</si>
  <si>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</si>
  <si>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</si>
  <si>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</si>
  <si>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</si>
  <si>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</si>
  <si>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</si>
  <si>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</si>
  <si>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</si>
  <si>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</si>
  <si>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</si>
  <si>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</si>
  <si>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</si>
  <si>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</si>
  <si>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</si>
  <si>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</si>
  <si>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</si>
  <si>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</si>
  <si>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</si>
  <si>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</si>
  <si>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</si>
  <si>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</si>
  <si>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</si>
  <si>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</si>
  <si>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</si>
  <si>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</si>
  <si>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</si>
  <si>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</si>
  <si>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</si>
  <si>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</si>
  <si>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</si>
  <si>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</si>
  <si>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</si>
  <si>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</si>
  <si>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</si>
  <si>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</si>
  <si>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</si>
  <si>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</si>
  <si>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</si>
  <si>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</si>
  <si>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</si>
  <si>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</si>
  <si>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</si>
  <si>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</si>
  <si>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</si>
  <si>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</si>
  <si>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</si>
  <si>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</si>
  <si>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</si>
  <si>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</si>
  <si>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</si>
  <si>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</si>
  <si>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</si>
  <si>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</si>
  <si>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</si>
  <si>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</si>
  <si>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</si>
  <si>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</si>
  <si>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</si>
  <si>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</si>
  <si>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</si>
  <si>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</si>
  <si>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</si>
  <si>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</si>
  <si>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</si>
  <si>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</si>
  <si>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</si>
  <si>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</si>
  <si>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</si>
  <si>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</si>
  <si>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</si>
  <si>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</si>
  <si>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</si>
  <si>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</si>
  <si>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</si>
  <si>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</si>
  <si>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</si>
  <si>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</si>
  <si>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</si>
  <si>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</si>
  <si>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</si>
  <si>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</si>
  <si>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</si>
  <si>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</si>
  <si>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</si>
  <si>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</si>
  <si>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</si>
  <si>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</si>
  <si>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</si>
  <si>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</si>
  <si>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</si>
  <si>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</si>
  <si>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</si>
  <si>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</si>
  <si>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</si>
  <si>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</si>
  <si>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</si>
  <si>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</si>
  <si>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</si>
  <si>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</si>
  <si>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</si>
  <si>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</si>
  <si>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</si>
  <si>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</si>
  <si>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</si>
  <si>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</si>
  <si>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</si>
  <si>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</si>
  <si>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</si>
  <si>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</si>
  <si>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</si>
  <si>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</si>
  <si>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</si>
  <si>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</si>
  <si>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</si>
  <si>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</si>
  <si>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</si>
  <si>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</si>
  <si>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</si>
  <si>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</si>
  <si>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</si>
  <si>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</si>
  <si>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</si>
  <si>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</si>
  <si>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</si>
  <si>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</si>
  <si>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</si>
  <si>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</si>
  <si>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</si>
  <si>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</si>
  <si>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</si>
  <si>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</si>
  <si>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</si>
  <si>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</si>
  <si>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</si>
  <si>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</si>
  <si>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</si>
  <si>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</si>
  <si>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</si>
  <si>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</si>
  <si>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</si>
  <si>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</si>
  <si>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</si>
  <si>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</si>
  <si>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</si>
  <si>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</si>
  <si>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</si>
  <si>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</si>
  <si>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</si>
  <si>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</si>
  <si>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</si>
  <si>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</si>
  <si>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</si>
  <si>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</si>
  <si>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</si>
  <si>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</si>
  <si>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</si>
  <si>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</si>
  <si>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</si>
  <si>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</si>
  <si>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</si>
  <si>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</si>
  <si>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</si>
  <si>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</si>
  <si>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</si>
  <si>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</si>
  <si>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</si>
  <si>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</si>
  <si>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</si>
  <si>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</si>
  <si>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</si>
  <si>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</si>
  <si>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</si>
  <si>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</si>
  <si>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</si>
  <si>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</si>
  <si>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</si>
  <si>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</si>
  <si>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</si>
  <si>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</si>
  <si>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</si>
  <si>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</si>
  <si>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</si>
  <si>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</si>
  <si>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</si>
  <si>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</si>
  <si>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</si>
  <si>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</si>
  <si>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</si>
  <si>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</si>
  <si>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</si>
  <si>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</si>
  <si>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</si>
  <si>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</si>
  <si>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</si>
  <si>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</si>
  <si>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</si>
  <si>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</si>
  <si>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</si>
  <si>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</si>
  <si>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</si>
  <si>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</si>
  <si>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</si>
  <si>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</si>
  <si>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</si>
  <si>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</si>
  <si>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</si>
  <si>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</si>
  <si>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</si>
  <si>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</si>
  <si>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</si>
  <si>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</si>
  <si>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</si>
  <si>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</si>
  <si>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</si>
  <si>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</si>
  <si>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</si>
  <si>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</si>
  <si>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</si>
  <si>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</si>
  <si>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</si>
  <si>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</si>
  <si>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</si>
  <si>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</si>
  <si>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</si>
  <si>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</si>
  <si>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</si>
  <si>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</si>
  <si>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</si>
  <si>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</si>
  <si>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</si>
  <si>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</si>
  <si>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</si>
  <si>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</si>
  <si>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</si>
  <si>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</si>
  <si>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</si>
  <si>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</si>
  <si>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</si>
  <si>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</si>
  <si>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</si>
  <si>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</si>
  <si>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</si>
  <si>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</si>
  <si>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</si>
  <si>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</si>
  <si>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</si>
  <si>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</si>
  <si>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</si>
  <si>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</si>
  <si>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</si>
  <si>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</si>
  <si>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</si>
  <si>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</si>
  <si>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</si>
  <si>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</si>
  <si>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</si>
  <si>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</si>
  <si>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</si>
  <si>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</si>
  <si>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</si>
  <si>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</si>
  <si>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</si>
  <si>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</si>
  <si>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</si>
  <si>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</si>
  <si>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</si>
  <si>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</si>
  <si>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</si>
  <si>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</si>
  <si>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</si>
  <si>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</si>
  <si>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</si>
  <si>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</si>
  <si>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</si>
  <si>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</si>
  <si>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</si>
  <si>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</si>
  <si>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</si>
  <si>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</si>
  <si>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</si>
  <si>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</si>
  <si>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</si>
  <si>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</si>
  <si>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</si>
  <si>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</si>
  <si>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</si>
  <si>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</si>
  <si>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</si>
  <si>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</si>
  <si>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</si>
  <si>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</si>
  <si>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</si>
  <si>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</si>
  <si>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</si>
  <si>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</si>
  <si>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</si>
  <si>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</si>
  <si>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</si>
  <si>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</si>
  <si>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</si>
  <si>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</si>
  <si>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</si>
  <si>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</si>
  <si>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</si>
  <si>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</si>
  <si>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</si>
  <si>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</si>
  <si>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</si>
  <si>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</si>
  <si>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</si>
  <si>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</si>
  <si>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</si>
  <si>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</si>
  <si>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</si>
  <si>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</si>
  <si>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</si>
  <si>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</si>
  <si>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</si>
  <si>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</si>
  <si>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</si>
  <si>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</si>
  <si>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</si>
  <si>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</si>
  <si>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</si>
  <si>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</si>
  <si>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</si>
  <si>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</si>
  <si>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</si>
  <si>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</si>
  <si>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</si>
  <si>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</si>
  <si>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</si>
  <si>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</si>
  <si>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</si>
  <si>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</si>
  <si>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</si>
  <si>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</si>
  <si>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</si>
  <si>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</si>
  <si>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</si>
  <si>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</si>
  <si>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</si>
  <si>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</si>
  <si>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</si>
  <si>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</si>
  <si>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</si>
  <si>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</si>
  <si>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</si>
  <si>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</si>
  <si>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</si>
  <si>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</si>
  <si>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</si>
  <si>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</si>
  <si>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</si>
  <si>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</si>
  <si>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</si>
  <si>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</si>
  <si>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</si>
  <si>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</si>
  <si>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</si>
  <si>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</si>
  <si>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</si>
  <si>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</si>
  <si>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</si>
  <si>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</si>
  <si>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</si>
  <si>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</si>
  <si>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</si>
  <si>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</si>
  <si>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</si>
  <si>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</si>
  <si>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</si>
  <si>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</si>
  <si>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</si>
  <si>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</si>
  <si>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</si>
  <si>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</si>
  <si>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</si>
  <si>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</si>
  <si>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</si>
  <si>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</si>
  <si>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</si>
  <si>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</si>
  <si>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</si>
  <si>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</si>
  <si>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</si>
  <si>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</si>
  <si>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</si>
  <si>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</si>
  <si>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</si>
  <si>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</si>
  <si>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</si>
  <si>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</si>
  <si>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</si>
  <si>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</si>
  <si>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</si>
  <si>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</si>
  <si>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</si>
  <si>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</si>
  <si>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</si>
  <si>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</si>
  <si>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</si>
  <si>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</si>
  <si>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</si>
  <si>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</si>
  <si>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</si>
  <si>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</si>
  <si>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</si>
  <si>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</si>
  <si>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</si>
  <si>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</si>
  <si>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</si>
  <si>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</si>
  <si>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</si>
  <si>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</si>
  <si>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</si>
  <si>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</si>
  <si>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</si>
  <si>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</si>
  <si>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</si>
  <si>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</si>
  <si>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</si>
  <si>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</si>
  <si>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</si>
  <si>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</si>
  <si>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</si>
  <si>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</si>
  <si>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</si>
  <si>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</si>
  <si>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</si>
  <si>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</si>
  <si>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</si>
  <si>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</si>
  <si>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</si>
  <si>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</si>
  <si>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</si>
  <si>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</si>
  <si>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</si>
  <si>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</si>
  <si>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</si>
  <si>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</si>
  <si>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</si>
  <si>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</si>
  <si>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</si>
  <si>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</si>
  <si>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</si>
  <si>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</si>
  <si>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</si>
  <si>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</si>
  <si>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</si>
  <si>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</si>
  <si>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</si>
  <si>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</si>
  <si>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</si>
  <si>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</si>
  <si>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</si>
  <si>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</si>
  <si>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</si>
  <si>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</si>
  <si>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</si>
  <si>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</si>
  <si>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</si>
  <si>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</si>
  <si>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</si>
  <si>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</si>
  <si>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</si>
  <si>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</si>
  <si>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</si>
  <si>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</si>
  <si>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</si>
  <si>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</si>
  <si>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</si>
  <si>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</si>
  <si>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</si>
  <si>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</si>
  <si>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</si>
  <si>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</si>
  <si>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</si>
  <si>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</si>
  <si>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</si>
  <si>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</si>
  <si>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</si>
  <si>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</si>
  <si>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</si>
  <si>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</si>
  <si>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</si>
  <si>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</si>
  <si>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</si>
  <si>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</si>
  <si>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</si>
  <si>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</si>
  <si>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</si>
  <si>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</si>
  <si>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</si>
  <si>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</si>
  <si>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</si>
  <si>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</si>
  <si>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</si>
  <si>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</si>
  <si>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</si>
  <si>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</si>
  <si>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</si>
  <si>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</si>
  <si>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</si>
  <si>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</si>
  <si>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</si>
  <si>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</si>
  <si>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</si>
  <si>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</si>
  <si>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</si>
  <si>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</si>
  <si>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</si>
  <si>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</si>
  <si>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</si>
  <si>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</si>
  <si>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</si>
  <si>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</si>
  <si>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</si>
  <si>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</si>
  <si>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</si>
  <si>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</si>
  <si>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</si>
  <si>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</si>
  <si>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</si>
  <si>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</si>
  <si>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</si>
  <si>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</si>
  <si>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</si>
  <si>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</si>
  <si>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</si>
  <si>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</si>
  <si>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</si>
  <si>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</si>
  <si>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</si>
  <si>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</si>
  <si>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</si>
  <si>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</si>
  <si>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</si>
  <si>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</si>
  <si>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</si>
  <si>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</si>
  <si>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</si>
  <si>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</si>
  <si>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</si>
  <si>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</si>
  <si>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</si>
  <si>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</si>
  <si>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</si>
  <si>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</si>
  <si>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</si>
  <si>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</si>
  <si>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</si>
  <si>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</si>
  <si>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</si>
  <si>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</si>
  <si>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</si>
  <si>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</si>
  <si>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</si>
  <si>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</si>
  <si>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</si>
  <si>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</si>
  <si>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</si>
  <si>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</si>
  <si>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</si>
  <si>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</si>
  <si>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</si>
  <si>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</si>
  <si>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</si>
  <si>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</si>
  <si>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</si>
  <si>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</si>
  <si>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</si>
  <si>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</si>
  <si>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</si>
  <si>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</si>
  <si>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</si>
  <si>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</si>
  <si>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</si>
  <si>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</si>
  <si>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</si>
  <si>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</si>
  <si>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</si>
  <si>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</si>
  <si>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</si>
  <si>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</si>
  <si>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</si>
  <si>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</si>
  <si>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</si>
  <si>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</si>
  <si>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</si>
  <si>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</si>
  <si>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</si>
  <si>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</si>
  <si>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</si>
  <si>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</si>
  <si>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</si>
  <si>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</si>
  <si>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</si>
  <si>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</si>
  <si>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</si>
  <si>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</si>
  <si>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</si>
  <si>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</si>
  <si>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</si>
  <si>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</si>
  <si>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</si>
  <si>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</si>
  <si>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</si>
  <si>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</si>
  <si>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</si>
  <si>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</si>
  <si>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</si>
  <si>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</si>
  <si>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</si>
  <si>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</si>
  <si>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</si>
  <si>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</si>
  <si>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</si>
  <si>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</si>
  <si>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</si>
  <si>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</si>
  <si>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</si>
  <si>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</si>
  <si>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</si>
  <si>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</si>
  <si>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</si>
  <si>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</si>
  <si>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</si>
  <si>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</si>
  <si>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</si>
  <si>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</si>
  <si>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</si>
  <si>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</si>
  <si>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</si>
  <si>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</si>
  <si>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</si>
  <si>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</si>
  <si>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</si>
  <si>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</si>
  <si>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</si>
  <si>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</si>
  <si>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</si>
  <si>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</si>
  <si>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</si>
  <si>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</si>
  <si>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</si>
  <si>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</si>
  <si>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</si>
  <si>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</si>
  <si>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</si>
  <si>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</si>
  <si>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</si>
  <si>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</si>
  <si>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</si>
  <si>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</si>
  <si>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</si>
  <si>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</si>
  <si>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</si>
  <si>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</si>
  <si>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</si>
  <si>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</si>
  <si>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</si>
  <si>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</si>
  <si>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</si>
  <si>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</si>
  <si>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</si>
  <si>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</si>
  <si>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</si>
  <si>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</si>
  <si>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</si>
  <si>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</si>
  <si>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</si>
  <si>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</si>
  <si>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</si>
  <si>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</si>
  <si>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</si>
  <si>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</si>
  <si>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</si>
  <si>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</si>
  <si>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</si>
  <si>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</si>
  <si>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</si>
  <si>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</si>
  <si>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</si>
  <si>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</si>
  <si>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</si>
  <si>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</si>
  <si>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</si>
  <si>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</si>
  <si>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</si>
  <si>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</si>
  <si>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</si>
  <si>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</si>
  <si>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</si>
  <si>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</si>
  <si>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</si>
  <si>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</si>
  <si>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</si>
  <si>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</si>
  <si>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</si>
  <si>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</si>
  <si>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</si>
  <si>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</si>
  <si>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</si>
  <si>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</si>
  <si>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</si>
  <si>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</si>
  <si>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</si>
  <si>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</si>
  <si>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</si>
  <si>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</si>
  <si>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</si>
  <si>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</si>
  <si>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</si>
  <si>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</si>
  <si>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</si>
  <si>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</si>
  <si>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</si>
  <si>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</si>
  <si>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</si>
  <si>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</si>
  <si>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</si>
  <si>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</si>
  <si>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</si>
  <si>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</si>
  <si>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</si>
  <si>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</si>
  <si>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</si>
  <si>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</si>
  <si>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</si>
  <si>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</si>
  <si>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</si>
  <si>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</si>
  <si>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</si>
  <si>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</si>
  <si>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</si>
  <si>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</si>
  <si>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</si>
  <si>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</si>
  <si>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</si>
  <si>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</si>
  <si>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</si>
  <si>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</si>
  <si>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</si>
  <si>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</si>
  <si>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</si>
  <si>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</si>
  <si>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</si>
  <si>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</si>
  <si>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</si>
  <si>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</si>
  <si>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</si>
  <si>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</si>
  <si>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</si>
  <si>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</si>
  <si>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</si>
  <si>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</si>
  <si>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</si>
  <si>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</si>
  <si>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</si>
  <si>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</si>
  <si>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</si>
  <si>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</si>
  <si>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</si>
  <si>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</si>
  <si>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</si>
  <si>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</si>
  <si>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</si>
  <si>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</si>
  <si>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</si>
  <si>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</si>
  <si>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</si>
  <si>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</si>
  <si>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</si>
  <si>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</si>
  <si>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</si>
  <si>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</si>
  <si>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</si>
  <si>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</si>
  <si>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</si>
  <si>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</si>
  <si>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</si>
  <si>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</si>
  <si>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</si>
  <si>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</si>
  <si>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</si>
  <si>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</si>
  <si>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</si>
  <si>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</si>
  <si>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</si>
  <si>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</si>
  <si>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</si>
  <si>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</si>
  <si>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</si>
  <si>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</si>
  <si>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</si>
  <si>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</si>
  <si>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</si>
  <si>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</si>
  <si>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</si>
  <si>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</si>
  <si>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</si>
  <si>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</si>
  <si>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</si>
  <si>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</si>
  <si>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</si>
  <si>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</si>
  <si>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</si>
  <si>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</si>
  <si>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</si>
  <si>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</si>
  <si>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</si>
  <si>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</si>
  <si>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</si>
  <si>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</si>
  <si>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</si>
  <si>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</si>
  <si>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</si>
  <si>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</si>
  <si>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</si>
  <si>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</si>
  <si>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</si>
  <si>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</si>
  <si>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</si>
  <si>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</si>
  <si>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</si>
  <si>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</si>
  <si>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</si>
  <si>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</si>
  <si>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</si>
  <si>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</si>
  <si>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</si>
  <si>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</si>
  <si>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</si>
  <si>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</si>
  <si>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</si>
  <si>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</si>
  <si>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</si>
  <si>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</si>
  <si>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</si>
  <si>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</si>
  <si>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</si>
  <si>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</si>
  <si>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</si>
  <si>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</si>
  <si>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</si>
  <si>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</si>
  <si>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</si>
  <si>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</si>
  <si>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</si>
  <si>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</si>
  <si>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</si>
  <si>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</si>
  <si>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</si>
  <si>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</si>
  <si>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</si>
  <si>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</si>
  <si>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</si>
  <si>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</si>
  <si>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</si>
  <si>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</si>
  <si>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</si>
  <si>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</si>
  <si>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</si>
  <si>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</si>
  <si>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</si>
  <si>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</si>
  <si>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</si>
  <si>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</si>
  <si>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</si>
  <si>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</si>
  <si>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</si>
  <si>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</si>
  <si>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</si>
  <si>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</si>
  <si>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</si>
  <si>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</si>
  <si>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</si>
  <si>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</si>
  <si>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</si>
  <si>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</si>
  <si>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</si>
  <si>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</si>
  <si>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</si>
  <si>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</si>
  <si>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</si>
  <si>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</si>
  <si>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</si>
  <si>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</si>
  <si>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</si>
  <si>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</si>
  <si>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</si>
  <si>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</si>
  <si>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</si>
  <si>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</si>
  <si>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</si>
  <si>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</si>
  <si>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</si>
  <si>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</si>
  <si>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</si>
  <si>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</si>
  <si>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</si>
  <si>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</si>
  <si>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</si>
  <si>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</si>
  <si>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</si>
  <si>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</si>
  <si>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</si>
  <si>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</si>
  <si>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</si>
  <si>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</si>
  <si>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</si>
  <si>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</si>
  <si>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</si>
  <si>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</si>
  <si>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</si>
  <si>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</si>
  <si>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</si>
  <si>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</si>
  <si>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</si>
  <si>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</si>
  <si>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</si>
  <si>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</si>
  <si>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</si>
  <si>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</si>
  <si>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</si>
  <si>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</si>
  <si>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</si>
  <si>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</si>
  <si>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</si>
  <si>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</si>
  <si>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</si>
  <si>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</si>
  <si>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</si>
  <si>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</si>
  <si>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</si>
  <si>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</si>
  <si>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</si>
  <si>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</si>
  <si>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</si>
  <si>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</si>
  <si>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</si>
  <si>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</si>
  <si>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</si>
  <si>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</si>
  <si>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</si>
  <si>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</si>
  <si>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</si>
  <si>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</si>
  <si>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</si>
  <si>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</si>
  <si>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</si>
  <si>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</si>
  <si>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</si>
  <si>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</si>
  <si>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</si>
  <si>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</si>
  <si>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</si>
  <si>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</si>
  <si>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</si>
  <si>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</si>
  <si>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</si>
  <si>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</si>
  <si>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</si>
  <si>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</si>
  <si>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</si>
  <si>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</si>
  <si>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</si>
  <si>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</si>
  <si>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</si>
  <si>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</si>
  <si>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</si>
  <si>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</si>
  <si>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</si>
  <si>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</si>
  <si>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</si>
  <si>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</si>
  <si>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</si>
  <si>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</si>
  <si>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</si>
  <si>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</si>
  <si>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</si>
  <si>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</si>
  <si>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</si>
  <si>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</si>
  <si>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</si>
  <si>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</si>
  <si>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</si>
  <si>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</si>
  <si>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</si>
  <si>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</si>
  <si>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</si>
  <si>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</si>
  <si>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</si>
  <si>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</si>
  <si>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</si>
  <si>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</si>
  <si>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</si>
  <si>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</si>
  <si>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</si>
  <si>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</si>
  <si>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</si>
  <si>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</si>
  <si>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</si>
  <si>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</si>
  <si>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</si>
  <si>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</si>
  <si>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</si>
  <si>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</si>
  <si>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</si>
  <si>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</si>
  <si>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</si>
  <si>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</si>
  <si>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</si>
  <si>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</si>
  <si>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</si>
  <si>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</si>
  <si>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</si>
  <si>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</si>
  <si>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</si>
  <si>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</si>
  <si>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</si>
  <si>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</si>
  <si>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</si>
  <si>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</si>
  <si>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</si>
  <si>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</si>
  <si>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</si>
  <si>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</si>
  <si>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</si>
  <si>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</si>
  <si>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</si>
  <si>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</si>
  <si>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</si>
  <si>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</si>
  <si>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</si>
  <si>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</si>
  <si>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</si>
  <si>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</si>
  <si>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</si>
  <si>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</si>
  <si>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</si>
  <si>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</si>
  <si>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</si>
  <si>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</si>
  <si>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</si>
  <si>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</si>
  <si>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</si>
  <si>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</si>
  <si>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</si>
  <si>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</si>
  <si>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</si>
  <si>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</si>
  <si>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</si>
  <si>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</si>
  <si>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</si>
  <si>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</si>
  <si>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</si>
  <si>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</si>
  <si>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</si>
  <si>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</si>
  <si>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</si>
  <si>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</si>
  <si>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</si>
  <si>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</si>
  <si>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</si>
  <si>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</si>
  <si>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</si>
  <si>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</si>
  <si>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</si>
  <si>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</si>
  <si>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</si>
  <si>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</si>
  <si>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</si>
  <si>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</si>
  <si>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</si>
  <si>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</si>
  <si>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</si>
  <si>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</si>
  <si>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</si>
  <si>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</si>
  <si>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</si>
  <si>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</si>
  <si>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</si>
  <si>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</si>
  <si>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</si>
  <si>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</si>
  <si>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</si>
  <si>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</si>
  <si>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</si>
  <si>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</si>
  <si>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</si>
  <si>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</si>
  <si>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</si>
  <si>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</si>
  <si>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</si>
  <si>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</si>
  <si>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</si>
  <si>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</si>
  <si>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</si>
  <si>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</si>
  <si>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</si>
  <si>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</si>
  <si>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</si>
  <si>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</si>
  <si>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</si>
  <si>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</si>
  <si>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</si>
  <si>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</si>
  <si>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</si>
  <si>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</si>
  <si>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</si>
  <si>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</si>
  <si>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</si>
  <si>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</si>
  <si>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</si>
  <si>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</si>
  <si>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</si>
  <si>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</si>
  <si>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</si>
  <si>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</si>
  <si>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</si>
  <si>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</si>
  <si>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</si>
  <si>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</si>
  <si>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</si>
  <si>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</si>
  <si>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</si>
  <si>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</si>
  <si>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</si>
  <si>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</si>
  <si>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</si>
  <si>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</si>
  <si>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</si>
  <si>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</si>
  <si>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</si>
  <si>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</si>
  <si>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</si>
  <si>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</si>
  <si>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</si>
  <si>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</si>
  <si>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</si>
  <si>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</si>
  <si>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</si>
  <si>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</si>
  <si>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</si>
  <si>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</si>
  <si>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</si>
  <si>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</si>
  <si>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</si>
  <si>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</si>
  <si>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</si>
  <si>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</si>
  <si>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</si>
  <si>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</si>
  <si>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</si>
  <si>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</si>
  <si>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</si>
  <si>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</si>
  <si>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</si>
  <si>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</si>
  <si>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</si>
  <si>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</si>
  <si>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</si>
  <si>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</si>
  <si>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</si>
  <si>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</si>
  <si>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</si>
  <si>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</si>
  <si>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</si>
  <si>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</si>
  <si>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</si>
  <si>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</si>
  <si>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</si>
  <si>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</si>
  <si>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</si>
  <si>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</si>
  <si>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</si>
  <si>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</si>
  <si>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</si>
  <si>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</si>
  <si>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</si>
  <si>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</si>
  <si>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</si>
  <si>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</si>
  <si>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</si>
  <si>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</si>
  <si>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</si>
  <si>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</si>
  <si>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</si>
  <si>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</si>
  <si>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</si>
  <si>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</si>
  <si>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</si>
  <si>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</si>
  <si>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</si>
  <si>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</si>
  <si>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</si>
  <si>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</si>
  <si>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</si>
  <si>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</si>
  <si>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</si>
  <si>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</si>
  <si>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</si>
  <si>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</si>
  <si>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</si>
  <si>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</si>
  <si>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</si>
  <si>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</si>
  <si>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</si>
  <si>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</si>
  <si>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</si>
  <si>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</si>
  <si>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</si>
  <si>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</si>
  <si>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</si>
  <si>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</si>
  <si>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</si>
  <si>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</si>
  <si>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</si>
  <si>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</si>
  <si>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</si>
  <si>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</si>
  <si>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</si>
  <si>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</si>
  <si>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</si>
  <si>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</si>
  <si>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</si>
  <si>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</si>
  <si>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</si>
  <si>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</si>
  <si>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</si>
  <si>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</si>
  <si>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</si>
  <si>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</si>
  <si>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</si>
  <si>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</si>
  <si>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</si>
  <si>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</si>
  <si>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</si>
  <si>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</si>
  <si>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</si>
  <si>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</si>
  <si>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</si>
  <si>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</si>
  <si>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</si>
  <si>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</si>
  <si>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</si>
  <si>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</si>
  <si>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</si>
  <si>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</si>
  <si>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</si>
  <si>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</si>
  <si>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</si>
  <si>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</si>
  <si>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</si>
  <si>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</si>
  <si>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</si>
  <si>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</si>
  <si>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</si>
  <si>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</si>
  <si>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</si>
  <si>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</si>
  <si>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</si>
  <si>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</si>
  <si>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</si>
  <si>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</si>
  <si>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</si>
  <si>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</si>
  <si>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</si>
  <si>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</si>
  <si>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</si>
  <si>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</si>
  <si>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</si>
  <si>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</si>
  <si>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</si>
  <si>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</si>
  <si>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</si>
  <si>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</si>
  <si>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</si>
  <si>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</si>
  <si>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</si>
  <si>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</si>
  <si>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</si>
  <si>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</si>
  <si>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</si>
  <si>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</si>
  <si>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</si>
  <si>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</si>
  <si>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</si>
  <si>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</si>
  <si>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</si>
  <si>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</si>
  <si>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</si>
  <si>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</si>
  <si>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</si>
  <si>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</si>
  <si>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</si>
  <si>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</si>
  <si>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</si>
  <si>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</si>
  <si>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</si>
  <si>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</si>
  <si>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</si>
  <si>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</si>
  <si>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</si>
  <si>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</si>
  <si>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</si>
  <si>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</si>
  <si>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</si>
  <si>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</si>
  <si>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</si>
  <si>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</si>
  <si>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</si>
  <si>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</si>
  <si>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</si>
  <si>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</si>
  <si>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</si>
  <si>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</si>
  <si>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</si>
  <si>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</si>
  <si>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</si>
  <si>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</si>
  <si>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</si>
  <si>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</si>
  <si>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</si>
  <si>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</si>
  <si>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</si>
  <si>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</si>
  <si>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</si>
  <si>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</si>
  <si>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</si>
  <si>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</si>
  <si>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</si>
  <si>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</si>
  <si>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</si>
  <si>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</si>
  <si>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</si>
  <si>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</si>
  <si>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</si>
  <si>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</si>
  <si>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</si>
  <si>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</si>
  <si>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</si>
  <si>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</si>
  <si>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</si>
  <si>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</si>
  <si>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</si>
  <si>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</si>
  <si>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</si>
  <si>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</si>
  <si>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</si>
  <si>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</si>
  <si>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</si>
  <si>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</si>
  <si>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</si>
  <si>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</si>
  <si>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</si>
  <si>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</si>
  <si>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</si>
  <si>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</si>
  <si>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</si>
  <si>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</si>
  <si>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</si>
  <si>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</si>
  <si>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</si>
  <si>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</si>
  <si>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</si>
  <si>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</si>
  <si>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</si>
  <si>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</si>
  <si>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</si>
  <si>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</si>
  <si>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</si>
  <si>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</si>
  <si>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</si>
  <si>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</si>
  <si>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</si>
  <si>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</si>
  <si>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</si>
  <si>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</si>
  <si>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</si>
  <si>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</si>
  <si>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</si>
  <si>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</si>
  <si>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</si>
  <si>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</si>
  <si>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</si>
  <si>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</si>
  <si>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</si>
  <si>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</si>
  <si>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</si>
  <si>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</si>
  <si>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</si>
  <si>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</si>
  <si>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</si>
  <si>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</si>
  <si>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</si>
  <si>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</si>
  <si>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</si>
  <si>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</si>
  <si>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</si>
  <si>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</si>
  <si>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</si>
  <si>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</si>
  <si>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</si>
  <si>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</si>
  <si>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</si>
  <si>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</si>
  <si>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</si>
  <si>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</si>
  <si>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</si>
  <si>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</si>
  <si>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</si>
  <si>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</si>
  <si>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</si>
  <si>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</si>
  <si>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</si>
  <si>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</si>
  <si>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</si>
  <si>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</si>
  <si>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</si>
  <si>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</si>
  <si>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</si>
  <si>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</si>
  <si>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</si>
  <si>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</si>
  <si>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</si>
  <si>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</si>
  <si>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</si>
  <si>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</si>
  <si>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</si>
  <si>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</si>
  <si>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</si>
  <si>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</si>
  <si>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</si>
  <si>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</si>
  <si>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</si>
  <si>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</si>
  <si>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</si>
  <si>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</si>
  <si>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</si>
  <si>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</si>
  <si>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</si>
  <si>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</si>
  <si>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</si>
  <si>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</si>
  <si>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</si>
  <si>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</si>
  <si>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</si>
  <si>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</si>
  <si>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</si>
  <si>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</si>
  <si>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</si>
  <si>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</si>
  <si>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</si>
  <si>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</si>
  <si>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</si>
  <si>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</si>
  <si>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</si>
  <si>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</si>
  <si>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</si>
  <si>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</si>
  <si>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</si>
  <si>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</si>
  <si>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</si>
  <si>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</si>
  <si>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</si>
  <si>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</si>
  <si>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</si>
  <si>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</si>
  <si>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</si>
  <si>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</si>
  <si>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</si>
  <si>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</si>
  <si>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</si>
  <si>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</si>
  <si>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</si>
  <si>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</si>
  <si>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</si>
  <si>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</si>
  <si>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</si>
  <si>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</si>
  <si>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</si>
  <si>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</si>
  <si>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</si>
  <si>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</si>
  <si>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</si>
  <si>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</si>
  <si>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</si>
  <si>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</si>
  <si>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</si>
  <si>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</si>
  <si>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</si>
  <si>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</si>
  <si>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</si>
  <si>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</si>
  <si>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</si>
  <si>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</si>
  <si>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</si>
  <si>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</si>
  <si>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</si>
  <si>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</si>
  <si>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</si>
  <si>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</si>
  <si>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</si>
  <si>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</si>
  <si>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</si>
  <si>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</si>
  <si>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</si>
  <si>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</si>
  <si>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</si>
  <si>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</si>
  <si>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</si>
  <si>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</si>
  <si>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</si>
  <si>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</si>
  <si>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</si>
  <si>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</si>
  <si>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</si>
  <si>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</si>
  <si>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</si>
  <si>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</si>
  <si>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</si>
  <si>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</si>
  <si>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</si>
  <si>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</si>
  <si>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</si>
  <si>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</si>
  <si>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</si>
  <si>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</si>
  <si>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</si>
  <si>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</si>
  <si>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</si>
  <si>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</si>
  <si>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</si>
  <si>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</si>
  <si>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</si>
  <si>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</si>
  <si>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</si>
  <si>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</si>
  <si>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</si>
  <si>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</si>
  <si>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</si>
  <si>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</si>
  <si>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</si>
  <si>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</si>
  <si>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</si>
  <si>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</si>
  <si>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</si>
  <si>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</si>
  <si>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</si>
  <si>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</si>
  <si>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</si>
  <si>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</si>
  <si>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</si>
  <si>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</si>
  <si>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</si>
  <si>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</si>
  <si>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</si>
  <si>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</si>
  <si>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</si>
  <si>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</si>
  <si>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</si>
  <si>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</si>
  <si>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</si>
  <si>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</si>
  <si>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</si>
  <si>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</si>
  <si>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</si>
  <si>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</si>
  <si>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</si>
  <si>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</si>
  <si>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</si>
  <si>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</si>
  <si>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</si>
  <si>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</si>
  <si>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</si>
  <si>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</si>
  <si>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</si>
  <si>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</si>
  <si>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</si>
  <si>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</si>
  <si>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</si>
  <si>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</si>
  <si>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</si>
  <si>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</si>
  <si>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</si>
  <si>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</si>
  <si>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</si>
  <si>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</si>
  <si>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</si>
  <si>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</si>
  <si>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</si>
  <si>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</si>
  <si>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</si>
  <si>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</si>
  <si>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</si>
  <si>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</si>
  <si>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</si>
  <si>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</si>
  <si>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</si>
  <si>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</si>
  <si>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</si>
  <si>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</si>
  <si>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</si>
  <si>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</si>
  <si>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</si>
  <si>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</si>
  <si>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</si>
  <si>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</si>
  <si>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</si>
  <si>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</si>
  <si>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</si>
  <si>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</si>
  <si>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</si>
  <si>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</si>
  <si>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</si>
  <si>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</si>
  <si>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</si>
  <si>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</si>
  <si>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</si>
  <si>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</si>
  <si>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</si>
  <si>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</si>
  <si>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</si>
  <si>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</si>
  <si>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</si>
  <si>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</si>
  <si>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</si>
  <si>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</si>
  <si>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</si>
  <si>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</si>
  <si>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</si>
  <si>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</si>
  <si>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</si>
  <si>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</si>
  <si>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</si>
  <si>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</si>
  <si>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</si>
  <si>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</si>
  <si>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</si>
  <si>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</si>
  <si>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</si>
  <si>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</si>
  <si>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</si>
  <si>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</si>
  <si>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</si>
  <si>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</si>
  <si>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</si>
  <si>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</si>
  <si>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</si>
  <si>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</si>
  <si>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</si>
  <si>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</si>
  <si>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</si>
  <si>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</si>
  <si>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</si>
  <si>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</si>
  <si>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</si>
  <si>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</si>
  <si>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</si>
  <si>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</si>
  <si>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</si>
  <si>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</si>
  <si>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</si>
  <si>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</si>
  <si>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</si>
  <si>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</si>
  <si>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</si>
  <si>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</si>
  <si>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</si>
  <si>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</si>
  <si>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</si>
  <si>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</si>
  <si>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</si>
  <si>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</si>
  <si>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</si>
  <si>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</si>
  <si>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</si>
  <si>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</si>
  <si>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</si>
  <si>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</si>
  <si>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</si>
  <si>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</si>
  <si>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</si>
  <si>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</si>
  <si>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</si>
  <si>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</si>
  <si>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</si>
  <si>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</si>
  <si>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</si>
  <si>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</si>
  <si>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</si>
  <si>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</si>
  <si>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</si>
  <si>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</si>
  <si>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</si>
  <si>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</si>
  <si>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</si>
  <si>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</si>
  <si>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</si>
  <si>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</si>
  <si>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</si>
  <si>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</si>
  <si>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</si>
  <si>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</si>
  <si>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</si>
  <si>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</si>
  <si>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</si>
  <si>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</si>
  <si>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</si>
  <si>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</si>
  <si>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</si>
  <si>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</si>
  <si>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</si>
  <si>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</si>
  <si>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</si>
  <si>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</si>
  <si>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</si>
  <si>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</si>
  <si>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</si>
  <si>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</si>
  <si>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</si>
  <si>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</si>
  <si>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</si>
  <si>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</si>
  <si>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</si>
  <si>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</si>
  <si>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</si>
  <si>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</si>
  <si>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</si>
  <si>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</si>
  <si>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</si>
  <si>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</si>
  <si>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</si>
  <si>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</si>
  <si>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</si>
  <si>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</si>
  <si>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</si>
  <si>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</si>
  <si>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</si>
  <si>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</si>
  <si>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</si>
  <si>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</si>
  <si>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</si>
  <si>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</si>
  <si>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</si>
  <si>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</si>
  <si>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</si>
  <si>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</si>
  <si>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</si>
  <si>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</si>
  <si>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</si>
  <si>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</si>
  <si>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</si>
  <si>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</si>
  <si>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</si>
  <si>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</si>
  <si>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</si>
  <si>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</si>
  <si>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</si>
  <si>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</si>
  <si>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</si>
  <si>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</si>
  <si>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</si>
  <si>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</si>
  <si>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</si>
  <si>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</si>
  <si>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</si>
  <si>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</si>
  <si>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</si>
  <si>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</si>
  <si>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</si>
  <si>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</si>
  <si>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</si>
  <si>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</si>
  <si>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</si>
  <si>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</si>
  <si>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</si>
  <si>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</si>
  <si>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</si>
  <si>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</si>
  <si>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</si>
  <si>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</si>
  <si>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</si>
  <si>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</si>
  <si>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</si>
  <si>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</si>
  <si>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</si>
  <si>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</si>
  <si>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</si>
  <si>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</si>
  <si>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</si>
  <si>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</si>
  <si>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</si>
  <si>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</si>
  <si>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</si>
  <si>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</si>
  <si>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</si>
  <si>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</si>
  <si>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</si>
  <si>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</si>
  <si>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</si>
  <si>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</si>
  <si>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</si>
  <si>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</si>
  <si>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</si>
  <si>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</si>
  <si>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</si>
  <si>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</si>
  <si>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</si>
  <si>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</si>
  <si>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</si>
  <si>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</si>
  <si>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</si>
  <si>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</si>
  <si>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</si>
  <si>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</si>
  <si>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</si>
  <si>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</si>
  <si>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</si>
  <si>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</si>
  <si>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</si>
  <si>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</si>
  <si>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</si>
  <si>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</si>
  <si>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</si>
  <si>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</si>
  <si>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</si>
  <si>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</si>
  <si>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</si>
  <si>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</si>
  <si>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</si>
  <si>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</si>
  <si>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</si>
  <si>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</si>
  <si>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</si>
  <si>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</si>
  <si>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</si>
  <si>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</si>
  <si>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</si>
  <si>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</si>
  <si>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</si>
  <si>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</si>
  <si>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</si>
  <si>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</si>
  <si>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</si>
  <si>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</si>
  <si>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</si>
  <si>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</si>
  <si>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</si>
  <si>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</si>
  <si>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</si>
  <si>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</si>
  <si>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</si>
  <si>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</si>
  <si>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</si>
  <si>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</si>
  <si>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</si>
  <si>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</si>
  <si>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</si>
  <si>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</si>
  <si>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</si>
  <si>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</si>
  <si>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</si>
  <si>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</si>
  <si>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</si>
  <si>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</si>
  <si>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</si>
  <si>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</si>
  <si>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</si>
  <si>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</si>
  <si>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</si>
  <si>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</si>
  <si>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</si>
  <si>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</si>
  <si>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</si>
  <si>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</si>
  <si>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</si>
  <si>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</si>
  <si>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</si>
  <si>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</si>
  <si>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</si>
  <si>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</si>
  <si>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</si>
  <si>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</si>
  <si>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</si>
  <si>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</si>
  <si>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</si>
  <si>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</si>
  <si>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</si>
  <si>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</si>
  <si>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</si>
  <si>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</si>
  <si>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</si>
  <si>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</si>
  <si>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</si>
  <si>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</si>
  <si>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</si>
  <si>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</si>
  <si>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</si>
  <si>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</si>
  <si>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</si>
  <si>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</si>
  <si>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</si>
  <si>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</si>
  <si>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</si>
  <si>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</si>
  <si>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</si>
  <si>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</si>
  <si>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</si>
  <si>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</si>
  <si>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</si>
  <si>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</si>
  <si>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</si>
  <si>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</si>
  <si>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</si>
  <si>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</si>
  <si>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</si>
  <si>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</si>
  <si>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</si>
  <si>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</si>
  <si>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</si>
  <si>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</si>
  <si>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</si>
  <si>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</si>
  <si>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</si>
  <si>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</si>
  <si>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</si>
  <si>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</si>
  <si>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</si>
  <si>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</si>
  <si>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</si>
  <si>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</si>
  <si>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</si>
  <si>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</si>
  <si>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</si>
  <si>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</si>
  <si>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</si>
  <si>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</si>
  <si>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</si>
  <si>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</si>
  <si>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</si>
  <si>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</si>
  <si>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</si>
  <si>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</si>
  <si>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</si>
  <si>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</si>
  <si>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</si>
  <si>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</si>
  <si>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</si>
  <si>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</si>
  <si>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</si>
  <si>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</si>
  <si>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</si>
  <si>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</si>
  <si>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</si>
  <si>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</si>
  <si>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</si>
  <si>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</si>
  <si>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</si>
  <si>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</si>
  <si>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</si>
  <si>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</si>
  <si>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</si>
  <si>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</si>
  <si>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</si>
  <si>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</si>
  <si>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</si>
  <si>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</si>
  <si>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</si>
  <si>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</si>
  <si>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</si>
  <si>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</si>
  <si>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</si>
  <si>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</si>
  <si>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</si>
  <si>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</si>
  <si>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</si>
  <si>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</si>
  <si>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</si>
  <si>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</si>
  <si>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</si>
  <si>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</si>
  <si>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</si>
  <si>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</si>
  <si>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</si>
  <si>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</si>
  <si>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</si>
  <si>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</si>
  <si>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</si>
  <si>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</si>
  <si>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</si>
  <si>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</si>
  <si>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</si>
  <si>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</si>
  <si>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</si>
  <si>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</si>
  <si>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</si>
  <si>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</si>
  <si>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</si>
  <si>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</si>
  <si>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</si>
  <si>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</si>
  <si>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</si>
  <si>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</si>
  <si>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</si>
  <si>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</si>
  <si>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</si>
  <si>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</si>
  <si>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</si>
  <si>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</si>
  <si>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</si>
  <si>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</si>
  <si>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</si>
  <si>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</si>
  <si>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</si>
  <si>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</si>
  <si>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</si>
  <si>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</si>
  <si>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</si>
  <si>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</si>
  <si>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</si>
  <si>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</si>
  <si>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</si>
  <si>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</si>
  <si>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</si>
  <si>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</si>
  <si>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</si>
  <si>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</si>
  <si>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</si>
  <si>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</si>
  <si>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</si>
  <si>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</si>
  <si>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</si>
  <si>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</si>
  <si>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</si>
  <si>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</si>
  <si>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</si>
  <si>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</si>
  <si>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</si>
  <si>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</si>
  <si>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</si>
  <si>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</si>
  <si>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</si>
  <si>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</si>
  <si>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</si>
  <si>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</si>
  <si>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</si>
  <si>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</si>
  <si>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</si>
  <si>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</si>
  <si>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</si>
  <si>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</si>
  <si>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</si>
  <si>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</si>
  <si>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</si>
  <si>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</si>
  <si>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</si>
  <si>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</si>
  <si>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</si>
  <si>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</si>
  <si>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</si>
  <si>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</si>
  <si>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</si>
  <si>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</si>
  <si>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</si>
  <si>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</si>
  <si>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</si>
  <si>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</si>
  <si>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</si>
  <si>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</si>
  <si>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</si>
  <si>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</si>
  <si>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</si>
  <si>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</si>
  <si>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</si>
  <si>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</si>
  <si>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</si>
  <si>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</si>
  <si>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</si>
  <si>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</si>
  <si>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</si>
  <si>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</si>
  <si>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</si>
  <si>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</si>
  <si>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</si>
  <si>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</si>
  <si>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</si>
  <si>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</si>
  <si>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</si>
  <si>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</si>
  <si>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</si>
  <si>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</si>
  <si>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</si>
  <si>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</si>
  <si>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</si>
  <si>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</si>
  <si>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</si>
  <si>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</si>
  <si>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</si>
  <si>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</si>
  <si>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</si>
  <si>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</si>
  <si>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</si>
  <si>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</si>
  <si>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</si>
  <si>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</si>
  <si>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</si>
  <si>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</si>
  <si>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</si>
  <si>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</si>
  <si>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</si>
  <si>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</si>
  <si>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</si>
  <si>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</si>
  <si>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</si>
  <si>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</si>
  <si>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</si>
  <si>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</si>
  <si>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</si>
  <si>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</si>
  <si>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</si>
  <si>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</si>
  <si>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</si>
  <si>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</si>
  <si>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</si>
  <si>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</si>
  <si>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</si>
  <si>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</si>
  <si>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</si>
  <si>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</si>
  <si>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</si>
  <si>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</si>
  <si>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</si>
  <si>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</si>
  <si>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</si>
  <si>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</si>
  <si>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</si>
  <si>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</si>
  <si>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</si>
  <si>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</si>
  <si>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</si>
  <si>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</si>
  <si>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</si>
  <si>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</si>
  <si>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</si>
  <si>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</si>
  <si>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</si>
  <si>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</si>
  <si>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</si>
  <si>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</si>
  <si>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</si>
  <si>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</si>
  <si>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</si>
  <si>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</si>
  <si>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</si>
  <si>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</si>
  <si>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</si>
  <si>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</si>
  <si>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</si>
  <si>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</si>
  <si>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</si>
  <si>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</si>
  <si>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</si>
  <si>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</si>
  <si>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</si>
  <si>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</si>
  <si>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</si>
  <si>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</si>
  <si>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</si>
  <si>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</si>
  <si>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</si>
  <si>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</si>
  <si>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</si>
  <si>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</si>
  <si>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</si>
  <si>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</si>
  <si>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</si>
  <si>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</si>
  <si>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</si>
  <si>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</si>
  <si>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</si>
  <si>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</si>
  <si>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</si>
  <si>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</si>
  <si>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</si>
  <si>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</si>
  <si>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</si>
  <si>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</si>
  <si>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</si>
  <si>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</si>
  <si>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</si>
  <si>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</si>
  <si>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</si>
  <si>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</si>
  <si>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</si>
  <si>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</si>
  <si>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</si>
  <si>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</si>
  <si>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</si>
  <si>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</si>
  <si>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</si>
  <si>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</si>
  <si>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</si>
  <si>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</si>
  <si>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</si>
  <si>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</si>
  <si>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</si>
  <si>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</si>
  <si>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</si>
  <si>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</si>
  <si>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</si>
  <si>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</si>
  <si>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</si>
  <si>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</si>
  <si>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</si>
  <si>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</si>
  <si>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</si>
  <si>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</si>
  <si>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</si>
  <si>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</si>
  <si>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</si>
  <si>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</si>
  <si>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</si>
  <si>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</si>
  <si>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</si>
  <si>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</si>
  <si>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</si>
  <si>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</si>
  <si>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</si>
  <si>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</si>
  <si>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</si>
  <si>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</si>
  <si>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</si>
  <si>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</si>
  <si>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</si>
  <si>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</si>
  <si>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</si>
  <si>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</si>
  <si>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</si>
  <si>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</si>
  <si>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</si>
  <si>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</si>
  <si>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</si>
  <si>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</si>
  <si>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</si>
  <si>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</si>
  <si>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</si>
  <si>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</si>
  <si>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</si>
  <si>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</si>
  <si>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</si>
  <si>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</si>
  <si>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</si>
  <si>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</si>
  <si>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</si>
  <si>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</si>
  <si>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</si>
  <si>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</si>
  <si>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</si>
  <si>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</si>
  <si>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</si>
  <si>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</si>
  <si>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</si>
  <si>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</si>
  <si>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</si>
  <si>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</si>
  <si>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</si>
  <si>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</si>
  <si>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</si>
  <si>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</si>
  <si>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</si>
  <si>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</si>
  <si>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</si>
  <si>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</si>
  <si>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</si>
  <si>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</si>
  <si>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</si>
  <si>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</si>
  <si>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</si>
  <si>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</si>
  <si>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</si>
  <si>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</si>
  <si>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</si>
  <si>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</si>
  <si>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</si>
  <si>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</si>
  <si>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</si>
  <si>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</si>
  <si>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</si>
  <si>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</si>
  <si>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</si>
  <si>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</si>
  <si>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</si>
  <si>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</si>
  <si>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</si>
  <si>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</si>
  <si>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</si>
  <si>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</si>
  <si>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</si>
  <si>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</si>
  <si>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</si>
  <si>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</si>
  <si>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</si>
  <si>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</si>
  <si>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</si>
  <si>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</si>
  <si>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</si>
  <si>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</si>
  <si>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</si>
  <si>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</si>
  <si>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</si>
  <si>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</si>
  <si>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</si>
  <si>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</si>
  <si>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</si>
  <si>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</si>
  <si>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</si>
  <si>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</si>
  <si>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</si>
  <si>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</si>
  <si>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</si>
  <si>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</si>
  <si>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</si>
  <si>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</si>
  <si>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</si>
  <si>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</si>
  <si>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</si>
  <si>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</si>
  <si>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</si>
  <si>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</si>
  <si>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</si>
  <si>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</si>
  <si>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</si>
  <si>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</si>
  <si>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</si>
  <si>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</si>
  <si>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</si>
  <si>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</si>
  <si>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</si>
  <si>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</si>
  <si>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</si>
  <si>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</si>
  <si>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</si>
  <si>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</si>
  <si>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</si>
  <si>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</si>
  <si>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</si>
  <si>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</si>
  <si>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</si>
  <si>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</si>
  <si>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</si>
  <si>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</si>
  <si>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</si>
  <si>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</si>
  <si>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</si>
  <si>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</si>
  <si>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</si>
  <si>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</si>
  <si>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</si>
  <si>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</si>
  <si>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</si>
  <si>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</si>
  <si>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</si>
  <si>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</si>
  <si>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</si>
  <si>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</si>
  <si>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</si>
  <si>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</si>
  <si>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</si>
  <si>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</si>
  <si>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</si>
  <si>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</si>
  <si>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</si>
  <si>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</si>
  <si>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</si>
  <si>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</si>
  <si>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</si>
  <si>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</si>
  <si>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</si>
  <si>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</si>
  <si>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</si>
  <si>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</si>
  <si>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</si>
  <si>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</si>
  <si>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</si>
  <si>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</si>
  <si>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</si>
  <si>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</si>
  <si>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</si>
  <si>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</si>
  <si>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</si>
  <si>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</si>
  <si>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</si>
  <si>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</si>
  <si>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</si>
  <si>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</si>
  <si>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</si>
  <si>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</si>
  <si>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</si>
  <si>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</si>
  <si>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</si>
  <si>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</si>
  <si>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</si>
  <si>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</si>
  <si>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</si>
  <si>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</si>
  <si>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</si>
  <si>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</si>
  <si>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</si>
  <si>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</si>
  <si>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</si>
  <si>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</si>
  <si>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</si>
  <si>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</si>
  <si>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</si>
  <si>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</si>
  <si>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</si>
  <si>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</si>
  <si>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</si>
  <si>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</si>
  <si>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</si>
  <si>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</si>
  <si>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</si>
  <si>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</si>
  <si>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</si>
  <si>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</si>
  <si>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</si>
  <si>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</si>
  <si>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</si>
  <si>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</si>
  <si>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</si>
  <si>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</si>
  <si>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</si>
  <si>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</si>
  <si>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</si>
  <si>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</si>
  <si>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</si>
  <si>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</si>
  <si>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</si>
  <si>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</si>
  <si>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</si>
  <si>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</si>
  <si>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</si>
  <si>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</si>
  <si>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</si>
  <si>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</si>
  <si>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</si>
  <si>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</si>
  <si>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</si>
  <si>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</si>
  <si>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</si>
  <si>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</si>
  <si>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</si>
  <si>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</si>
  <si>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</si>
  <si>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</si>
  <si>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</si>
  <si>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</si>
  <si>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</si>
  <si>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</si>
  <si>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</si>
  <si>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</si>
  <si>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</si>
  <si>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</si>
  <si>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</si>
  <si>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</si>
  <si>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</si>
  <si>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</si>
  <si>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</si>
  <si>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</si>
  <si>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</si>
  <si>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</si>
  <si>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</si>
  <si>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</si>
  <si>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</si>
  <si>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</si>
  <si>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</si>
  <si>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</si>
  <si>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</si>
  <si>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</si>
  <si>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</si>
  <si>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</si>
  <si>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</si>
  <si>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</si>
  <si>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</si>
  <si>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</si>
  <si>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</si>
  <si>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</si>
  <si>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</si>
  <si>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</si>
  <si>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</si>
  <si>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</si>
  <si>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</si>
  <si>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</si>
  <si>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</si>
  <si>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</si>
  <si>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</si>
  <si>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</si>
  <si>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</si>
  <si>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</si>
  <si>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</si>
  <si>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</si>
  <si>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</si>
  <si>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</si>
  <si>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</si>
  <si>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</si>
  <si>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</si>
  <si>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</si>
  <si>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</si>
  <si>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</si>
  <si>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</si>
  <si>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</si>
  <si>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</si>
  <si>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</si>
  <si>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</si>
  <si>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</si>
  <si>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</si>
  <si>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</si>
  <si>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</si>
  <si>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</si>
  <si>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</si>
  <si>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</si>
  <si>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</si>
  <si>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</si>
  <si>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</si>
  <si>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</si>
  <si>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</si>
  <si>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</si>
  <si>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</si>
  <si>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</si>
  <si>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</si>
  <si>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</si>
  <si>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</si>
  <si>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</si>
  <si>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</si>
  <si>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</si>
  <si>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</si>
  <si>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</si>
  <si>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</si>
  <si>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</si>
  <si>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</si>
  <si>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</si>
  <si>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</si>
  <si>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</si>
  <si>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</si>
  <si>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</si>
  <si>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</si>
  <si>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</si>
  <si>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</si>
  <si>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</si>
  <si>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</si>
  <si>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</si>
  <si>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</si>
  <si>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</si>
  <si>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</si>
  <si>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</si>
  <si>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</si>
  <si>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</si>
  <si>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</si>
  <si>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</si>
  <si>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</si>
  <si>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</si>
  <si>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</si>
  <si>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</si>
  <si>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</si>
  <si>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</si>
  <si>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</si>
  <si>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</si>
  <si>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</si>
  <si>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</si>
  <si>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</si>
  <si>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</si>
  <si>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</si>
  <si>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</si>
  <si>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</si>
  <si>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</si>
  <si>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</si>
  <si>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</si>
  <si>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</si>
  <si>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</si>
  <si>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</si>
  <si>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</si>
  <si>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</si>
  <si>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</si>
  <si>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</si>
  <si>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</si>
  <si>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</si>
  <si>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</si>
  <si>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</si>
  <si>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</si>
  <si>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</si>
  <si>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</si>
  <si>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</si>
  <si>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</si>
  <si>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</si>
  <si>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</si>
  <si>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</si>
  <si>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</si>
  <si>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</si>
  <si>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</si>
  <si>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</si>
  <si>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</si>
  <si>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</si>
  <si>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</si>
  <si>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</si>
  <si>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</si>
  <si>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</si>
  <si>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</si>
  <si>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</si>
  <si>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</si>
  <si>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</si>
  <si>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</si>
  <si>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</si>
  <si>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</si>
  <si>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</si>
  <si>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</si>
  <si>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</si>
  <si>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</si>
  <si>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</si>
  <si>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</si>
  <si>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</si>
  <si>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</si>
  <si>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</si>
  <si>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</si>
  <si>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</si>
  <si>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</si>
  <si>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</si>
  <si>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</si>
  <si>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</si>
  <si>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</si>
  <si>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</si>
  <si>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</si>
  <si>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</si>
  <si>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</si>
  <si>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</si>
  <si>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</si>
  <si>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</si>
  <si>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</si>
  <si>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</si>
  <si>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</si>
  <si>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</si>
  <si>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</si>
  <si>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</si>
  <si>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</si>
  <si>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</si>
  <si>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</si>
  <si>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</si>
  <si>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</si>
  <si>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</si>
  <si>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</si>
  <si>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</si>
  <si>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</si>
  <si>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</si>
  <si>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</si>
  <si>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</si>
  <si>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</si>
  <si>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</si>
  <si>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</si>
  <si>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</si>
  <si>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</si>
  <si>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</si>
  <si>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</si>
  <si>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</si>
  <si>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</si>
  <si>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</si>
  <si>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</si>
  <si>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</si>
  <si>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</si>
  <si>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</si>
  <si>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</si>
  <si>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</si>
  <si>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</si>
  <si>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</si>
  <si>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</si>
  <si>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</si>
  <si>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</si>
  <si>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</si>
  <si>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</si>
  <si>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</si>
  <si>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</si>
  <si>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</si>
  <si>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</si>
  <si>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</si>
  <si>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</si>
  <si>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</si>
  <si>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</si>
  <si>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</si>
  <si>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</si>
  <si>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</si>
  <si>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</si>
  <si>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</si>
  <si>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</si>
  <si>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</si>
  <si>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</si>
  <si>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</si>
  <si>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</si>
  <si>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</si>
  <si>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</si>
  <si>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</si>
  <si>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</si>
  <si>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</si>
  <si>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</si>
  <si>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</si>
  <si>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</si>
  <si>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</si>
  <si>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</si>
  <si>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</si>
  <si>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</si>
  <si>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</si>
  <si>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</si>
  <si>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</si>
  <si>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</si>
  <si>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</si>
  <si>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</si>
  <si>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</si>
  <si>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</si>
  <si>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</si>
  <si>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</si>
  <si>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</si>
  <si>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</si>
  <si>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</si>
  <si>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</si>
  <si>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</si>
  <si>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</si>
  <si>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</si>
  <si>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</si>
  <si>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</si>
  <si>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</si>
  <si>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</si>
  <si>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</si>
  <si>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</si>
  <si>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</si>
  <si>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</si>
  <si>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</si>
  <si>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</si>
  <si>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</si>
  <si>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</si>
  <si>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</si>
  <si>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</si>
  <si>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</si>
  <si>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</si>
  <si>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</si>
  <si>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</si>
  <si>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</si>
  <si>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</si>
  <si>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</si>
  <si>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</si>
  <si>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</si>
  <si>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</si>
  <si>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</si>
  <si>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</si>
  <si>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</si>
  <si>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</si>
  <si>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</si>
  <si>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</si>
  <si>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</si>
  <si>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</si>
  <si>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</si>
  <si>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</si>
  <si>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</si>
  <si>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</si>
  <si>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</si>
  <si>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</si>
  <si>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</si>
  <si>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</si>
  <si>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</si>
  <si>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</si>
  <si>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</si>
  <si>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</si>
  <si>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</si>
  <si>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</si>
  <si>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</si>
  <si>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</si>
  <si>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</si>
  <si>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</si>
  <si>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</si>
  <si>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</si>
  <si>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</si>
  <si>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</si>
  <si>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</si>
  <si>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</si>
  <si>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</si>
  <si>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</si>
  <si>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</si>
  <si>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</si>
  <si>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</si>
  <si>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</si>
  <si>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</si>
  <si>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</si>
  <si>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</si>
  <si>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</si>
  <si>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</si>
  <si>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</si>
  <si>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</si>
  <si>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</si>
  <si>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</si>
  <si>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</si>
  <si>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</si>
  <si>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</si>
  <si>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</si>
  <si>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</si>
  <si>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</si>
  <si>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</si>
  <si>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</si>
  <si>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</si>
  <si>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</si>
  <si>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</si>
  <si>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</si>
  <si>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</si>
  <si>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</si>
  <si>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</si>
  <si>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</si>
  <si>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</si>
  <si>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</si>
  <si>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</si>
  <si>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</si>
  <si>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</si>
  <si>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</si>
  <si>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</si>
  <si>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</si>
  <si>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</si>
  <si>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</si>
  <si>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</si>
  <si>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</si>
  <si>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</si>
  <si>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</si>
  <si>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</si>
  <si>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</si>
  <si>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</si>
  <si>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</si>
  <si>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</si>
  <si>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</si>
  <si>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</si>
  <si>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</si>
  <si>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</si>
  <si>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</si>
  <si>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</si>
  <si>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</si>
  <si>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</si>
  <si>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</si>
  <si>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</si>
  <si>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</si>
  <si>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</si>
  <si>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</si>
  <si>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</si>
  <si>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</si>
  <si>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</si>
  <si>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</si>
  <si>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</si>
  <si>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</si>
  <si>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</si>
  <si>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</si>
  <si>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</si>
  <si>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</si>
  <si>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</si>
  <si>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</si>
  <si>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</si>
  <si>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</si>
  <si>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</si>
  <si>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</si>
  <si>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</si>
  <si>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</si>
  <si>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</si>
  <si>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</si>
  <si>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</si>
  <si>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</si>
  <si>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</si>
  <si>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</si>
  <si>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</si>
  <si>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</si>
  <si>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</si>
  <si>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</si>
  <si>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</si>
  <si>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</si>
  <si>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</si>
  <si>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</si>
  <si>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</si>
  <si>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</si>
  <si>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</si>
  <si>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</si>
  <si>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</si>
  <si>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</si>
  <si>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</si>
  <si>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</si>
  <si>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</si>
  <si>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</si>
  <si>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</si>
  <si>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</si>
  <si>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</si>
  <si>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</si>
  <si>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</si>
  <si>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</si>
  <si>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</si>
  <si>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</si>
  <si>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</si>
  <si>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</si>
  <si>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</si>
  <si>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</si>
  <si>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</si>
  <si>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</si>
  <si>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</si>
  <si>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</si>
  <si>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</si>
  <si>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</si>
  <si>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</si>
  <si>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</si>
  <si>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</si>
  <si>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</si>
  <si>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</si>
  <si>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</si>
  <si>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</si>
  <si>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</si>
  <si>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</si>
  <si>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</si>
  <si>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</si>
  <si>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</si>
  <si>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</si>
  <si>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</si>
  <si>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</si>
  <si>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</si>
  <si>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</si>
  <si>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</si>
  <si>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</si>
  <si>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</si>
  <si>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</si>
  <si>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</si>
  <si>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</si>
  <si>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</si>
  <si>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</si>
  <si>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</si>
  <si>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</si>
  <si>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</si>
  <si>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</si>
  <si>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</si>
  <si>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</si>
  <si>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</si>
  <si>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</si>
  <si>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</si>
  <si>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</si>
  <si>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</si>
  <si>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</si>
  <si>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</si>
  <si>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</si>
  <si>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</si>
  <si>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</si>
  <si>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</si>
  <si>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</si>
  <si>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</si>
  <si>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</si>
  <si>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</si>
  <si>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</si>
  <si>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</si>
  <si>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</si>
  <si>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</si>
  <si>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</si>
  <si>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</si>
  <si>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</si>
  <si>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</si>
  <si>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</si>
  <si>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</si>
  <si>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</si>
  <si>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</si>
  <si>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</si>
  <si>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</si>
  <si>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</si>
  <si>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</si>
  <si>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</si>
  <si>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</si>
  <si>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</si>
  <si>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</si>
  <si>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</si>
  <si>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</si>
  <si>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</si>
  <si>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</si>
  <si>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</si>
  <si>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</si>
  <si>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</si>
  <si>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</si>
  <si>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</si>
  <si>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</si>
  <si>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</si>
  <si>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</si>
  <si>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</si>
  <si>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</si>
  <si>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</si>
  <si>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</si>
  <si>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</si>
  <si>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</si>
  <si>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</si>
  <si>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</si>
  <si>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</si>
  <si>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</si>
  <si>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</si>
  <si>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</si>
  <si>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</si>
  <si>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</si>
  <si>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</si>
  <si>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</si>
  <si>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</si>
  <si>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</si>
  <si>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</si>
  <si>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</si>
  <si>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</si>
  <si>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</si>
  <si>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</si>
  <si>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</si>
  <si>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</si>
  <si>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</si>
  <si>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</si>
  <si>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</si>
  <si>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</si>
  <si>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</si>
  <si>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</si>
  <si>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</si>
  <si>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</si>
  <si>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</si>
  <si>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</si>
  <si>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</si>
  <si>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</si>
  <si>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</si>
  <si>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</si>
  <si>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</si>
  <si>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</si>
  <si>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</si>
  <si>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</si>
  <si>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</si>
  <si>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</si>
  <si>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</si>
  <si>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</si>
  <si>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</si>
  <si>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</si>
  <si>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</si>
  <si>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</si>
  <si>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</si>
  <si>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</si>
  <si>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</si>
  <si>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</si>
  <si>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</si>
  <si>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</si>
  <si>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</si>
  <si>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</si>
  <si>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</si>
  <si>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</si>
  <si>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</si>
  <si>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</si>
  <si>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</si>
  <si>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</si>
  <si>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</si>
  <si>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</si>
  <si>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</si>
  <si>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</si>
  <si>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</si>
  <si>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</si>
  <si>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</si>
  <si>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</si>
  <si>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</si>
  <si>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</si>
  <si>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</si>
  <si>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</si>
  <si>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</si>
  <si>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</si>
  <si>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</si>
  <si>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</si>
  <si>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</si>
  <si>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</si>
  <si>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</si>
  <si>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</si>
  <si>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</si>
  <si>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</si>
  <si>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</si>
  <si>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</si>
  <si>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</si>
  <si>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</si>
  <si>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</si>
  <si>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</si>
  <si>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</si>
  <si>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</si>
  <si>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</si>
  <si>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</si>
  <si>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</si>
  <si>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</si>
  <si>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</si>
  <si>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</si>
  <si>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</si>
  <si>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</si>
  <si>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</si>
  <si>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</si>
  <si>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</si>
  <si>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</si>
  <si>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</si>
  <si>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</si>
  <si>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</si>
  <si>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</si>
  <si>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</si>
  <si>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</si>
  <si>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</si>
  <si>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</si>
  <si>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</si>
  <si>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</si>
  <si>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</si>
  <si>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</si>
  <si>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</si>
  <si>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</si>
  <si>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</si>
  <si>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</si>
  <si>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</si>
  <si>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</si>
  <si>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</si>
  <si>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</si>
  <si>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</si>
  <si>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</si>
  <si>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</si>
  <si>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</si>
  <si>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</si>
  <si>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</si>
  <si>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</si>
  <si>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</si>
  <si>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</si>
  <si>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</si>
  <si>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</si>
  <si>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</si>
  <si>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</si>
  <si>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</si>
  <si>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</si>
  <si>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</si>
  <si>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</si>
  <si>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</si>
  <si>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</si>
  <si>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</si>
  <si>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</si>
  <si>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</si>
  <si>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</si>
  <si>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</si>
  <si>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</si>
  <si>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</si>
  <si>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</si>
  <si>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</si>
  <si>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</si>
  <si>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</si>
  <si>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</si>
  <si>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</si>
  <si>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</si>
  <si>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</si>
  <si>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</si>
  <si>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</si>
  <si>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</si>
  <si>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</si>
  <si>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</si>
  <si>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</si>
  <si>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</si>
  <si>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</si>
  <si>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</si>
  <si>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</si>
  <si>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</si>
  <si>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</si>
  <si>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</si>
  <si>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</si>
  <si>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</si>
  <si>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</si>
  <si>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</si>
  <si>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</si>
  <si>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</si>
  <si>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</si>
  <si>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</si>
  <si>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</si>
  <si>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</si>
  <si>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</si>
  <si>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</si>
  <si>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</si>
  <si>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</si>
  <si>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</si>
  <si>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</si>
  <si>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</si>
  <si>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</si>
  <si>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</si>
  <si>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</si>
  <si>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</si>
  <si>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</si>
  <si>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</si>
  <si>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</si>
  <si>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</si>
  <si>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</si>
  <si>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</si>
  <si>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</si>
  <si>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</si>
  <si>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</si>
  <si>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</si>
  <si>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</si>
  <si>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</si>
  <si>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</si>
  <si>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</si>
  <si>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</si>
  <si>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</si>
  <si>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</si>
  <si>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</si>
  <si>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</si>
  <si>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</si>
  <si>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</si>
  <si>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</si>
  <si>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</si>
  <si>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</si>
  <si>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</si>
  <si>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</si>
  <si>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</si>
  <si>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</si>
  <si>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</si>
  <si>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</si>
  <si>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</si>
  <si>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</si>
  <si>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</si>
  <si>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</si>
  <si>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</si>
  <si>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</si>
  <si>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</si>
  <si>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</si>
  <si>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</si>
  <si>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</si>
  <si>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</si>
  <si>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</si>
  <si>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</si>
  <si>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</si>
  <si>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</si>
  <si>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</si>
  <si>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</si>
  <si>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</si>
  <si>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</si>
  <si>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</si>
  <si>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</si>
  <si>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</si>
  <si>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</si>
  <si>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</si>
  <si>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</si>
  <si>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</si>
  <si>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</si>
  <si>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</si>
  <si>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</si>
  <si>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</si>
  <si>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</si>
  <si>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</si>
  <si>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</si>
  <si>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</si>
  <si>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</si>
  <si>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</si>
  <si>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</si>
  <si>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</si>
  <si>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</si>
  <si>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</si>
  <si>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</si>
  <si>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</si>
  <si>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</si>
  <si>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</si>
  <si>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</si>
  <si>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</si>
  <si>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</si>
  <si>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</si>
  <si>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</si>
  <si>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</si>
  <si>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</si>
  <si>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</si>
  <si>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</si>
  <si>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</si>
  <si>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</si>
  <si>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</si>
  <si>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</si>
  <si>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</si>
  <si>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</si>
  <si>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</si>
  <si>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</si>
  <si>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</si>
  <si>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</si>
  <si>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</si>
  <si>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</si>
  <si>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</si>
  <si>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</si>
  <si>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</si>
  <si>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</si>
  <si>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</si>
  <si>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</si>
  <si>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</si>
  <si>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</si>
  <si>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</si>
  <si>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</si>
  <si>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</si>
  <si>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</si>
  <si>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</si>
  <si>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</si>
  <si>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</si>
  <si>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</si>
  <si>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</si>
  <si>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</si>
  <si>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</si>
  <si>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</si>
  <si>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</si>
  <si>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</si>
  <si>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</si>
  <si>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</si>
  <si>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</si>
  <si>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</si>
  <si>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</si>
  <si>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</si>
  <si>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</si>
  <si>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</si>
  <si>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</si>
  <si>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</si>
  <si>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</si>
  <si>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</si>
  <si>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</si>
  <si>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</si>
  <si>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</si>
  <si>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</si>
  <si>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</si>
  <si>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</si>
  <si>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</si>
  <si>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</si>
  <si>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</si>
  <si>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</si>
  <si>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</si>
  <si>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</si>
  <si>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</si>
  <si>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</si>
  <si>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</si>
  <si>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</si>
  <si>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</si>
  <si>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</si>
  <si>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</si>
  <si>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</si>
  <si>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</si>
  <si>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</si>
  <si>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</si>
  <si>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</si>
  <si>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</si>
  <si>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</si>
  <si>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</si>
  <si>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</si>
  <si>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</si>
  <si>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</si>
  <si>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</si>
  <si>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</si>
  <si>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</si>
  <si>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</si>
  <si>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</si>
  <si>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</si>
  <si>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</si>
  <si>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</si>
  <si>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</si>
  <si>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</si>
  <si>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</si>
  <si>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</si>
  <si>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</si>
  <si>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</si>
  <si>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</si>
  <si>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</si>
  <si>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</si>
  <si>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</si>
  <si>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</si>
  <si>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</si>
  <si>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</si>
  <si>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</si>
  <si>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</si>
  <si>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</si>
  <si>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</si>
  <si>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</si>
  <si>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</si>
  <si>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</si>
  <si>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</si>
  <si>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</si>
  <si>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</si>
  <si>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</si>
  <si>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</si>
  <si>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</si>
  <si>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</si>
  <si>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</si>
  <si>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</si>
  <si>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</si>
  <si>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</si>
  <si>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</si>
  <si>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</si>
  <si>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</si>
  <si>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</si>
  <si>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</si>
  <si>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</si>
  <si>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</si>
  <si>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</si>
  <si>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</si>
  <si>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</si>
  <si>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</si>
  <si>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</si>
  <si>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</si>
  <si>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</si>
  <si>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</si>
  <si>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</si>
  <si>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</si>
  <si>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</si>
  <si>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</si>
  <si>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</si>
  <si>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</si>
  <si>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</si>
  <si>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</si>
  <si>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</si>
  <si>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</si>
  <si>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</si>
  <si>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</si>
  <si>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</si>
  <si>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</si>
  <si>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</si>
  <si>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</si>
  <si>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</si>
  <si>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</si>
  <si>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</si>
  <si>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</si>
  <si>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</si>
  <si>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</si>
  <si>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</si>
  <si>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</si>
  <si>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</si>
  <si>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</si>
  <si>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</si>
  <si>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</si>
  <si>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</si>
  <si>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</si>
  <si>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</si>
  <si>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</si>
  <si>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</si>
  <si>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</si>
  <si>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</si>
  <si>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</si>
  <si>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</si>
  <si>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</si>
  <si>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</si>
  <si>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</si>
  <si>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</si>
  <si>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</si>
  <si>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</si>
  <si>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</si>
  <si>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</si>
  <si>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</si>
  <si>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</si>
  <si>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</si>
  <si>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</si>
  <si>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</si>
  <si>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</si>
  <si>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</si>
  <si>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</si>
  <si>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</si>
  <si>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</si>
  <si>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</si>
  <si>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</si>
  <si>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</si>
  <si>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</si>
  <si>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</si>
  <si>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</si>
  <si>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</si>
  <si>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</si>
  <si>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</si>
  <si>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</si>
  <si>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</si>
  <si>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</si>
  <si>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</si>
  <si>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</si>
  <si>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</si>
  <si>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</si>
  <si>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</si>
  <si>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</si>
  <si>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</si>
  <si>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</si>
  <si>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</si>
  <si>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</si>
  <si>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</si>
  <si>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</si>
  <si>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</si>
  <si>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</si>
  <si>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</si>
  <si>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</si>
  <si>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</si>
  <si>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</si>
  <si>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</si>
  <si>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</si>
  <si>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</si>
  <si>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</si>
  <si>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</si>
  <si>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</si>
  <si>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</si>
  <si>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</si>
  <si>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</si>
  <si>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</si>
  <si>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</si>
  <si>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</si>
  <si>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</si>
  <si>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</si>
  <si>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</si>
  <si>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</si>
  <si>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</si>
  <si>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</si>
  <si>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</si>
  <si>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</si>
  <si>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</si>
  <si>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</si>
  <si>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</si>
  <si>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</si>
  <si>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</si>
  <si>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</si>
  <si>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</si>
  <si>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</si>
  <si>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</si>
  <si>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</si>
  <si>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</si>
  <si>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</si>
  <si>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</si>
  <si>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</si>
  <si>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</si>
  <si>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</si>
  <si>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</si>
  <si>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</si>
  <si>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</si>
  <si>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</si>
  <si>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</si>
  <si>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</si>
  <si>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</si>
  <si>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</si>
  <si>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</si>
  <si>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</si>
  <si>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</si>
  <si>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</si>
  <si>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</si>
  <si>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</si>
  <si>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</si>
  <si>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</si>
  <si>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</si>
  <si>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</si>
  <si>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</si>
  <si>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</si>
  <si>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</si>
  <si>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</si>
  <si>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</si>
  <si>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</si>
  <si>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</si>
  <si>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</si>
  <si>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</si>
  <si>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</si>
  <si>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</si>
  <si>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</si>
  <si>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</si>
  <si>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</si>
  <si>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</si>
  <si>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</si>
  <si>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</si>
  <si>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</si>
  <si>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</si>
  <si>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</si>
  <si>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</si>
  <si>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</si>
  <si>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</si>
  <si>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</si>
  <si>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</si>
  <si>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</si>
  <si>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</si>
  <si>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</si>
  <si>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</si>
  <si>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</si>
  <si>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</si>
  <si>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</si>
  <si>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</si>
  <si>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</si>
  <si>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</si>
  <si>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</si>
  <si>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</si>
  <si>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</si>
  <si>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</si>
  <si>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</si>
  <si>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</si>
  <si>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</si>
  <si>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</si>
  <si>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</si>
  <si>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</si>
  <si>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</si>
  <si>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</si>
  <si>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</si>
  <si>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</si>
  <si>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</si>
  <si>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</si>
  <si>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</si>
  <si>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</si>
  <si>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</si>
  <si>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</si>
  <si>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</si>
  <si>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</si>
  <si>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</si>
  <si>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</si>
  <si>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</si>
  <si>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</si>
  <si>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</si>
  <si>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</si>
  <si>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</si>
  <si>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</si>
  <si>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</si>
  <si>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</si>
  <si>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</si>
  <si>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</si>
  <si>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</si>
  <si>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</si>
  <si>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</si>
  <si>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</si>
  <si>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</si>
  <si>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</si>
  <si>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</si>
  <si>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</si>
  <si>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</si>
  <si>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</si>
  <si>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</si>
  <si>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</si>
  <si>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</si>
  <si>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</si>
  <si>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</si>
  <si>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</si>
  <si>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</si>
  <si>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</si>
  <si>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</si>
  <si>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</si>
  <si>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</si>
  <si>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</si>
  <si>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</si>
  <si>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</si>
  <si>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</si>
  <si>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</si>
  <si>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</si>
  <si>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</si>
  <si>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</si>
  <si>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</si>
  <si>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</si>
  <si>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</si>
  <si>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</si>
  <si>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</si>
  <si>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</si>
  <si>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</si>
  <si>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</si>
  <si>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</si>
  <si>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</si>
  <si>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</si>
  <si>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</si>
  <si>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</si>
  <si>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</si>
  <si>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</si>
  <si>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</si>
  <si>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</si>
  <si>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</si>
  <si>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</si>
  <si>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</si>
  <si>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</si>
  <si>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</si>
  <si>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</si>
  <si>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</si>
  <si>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</si>
  <si>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</si>
  <si>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</si>
  <si>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</si>
  <si>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</si>
  <si>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</si>
  <si>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</si>
  <si>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</si>
  <si>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</si>
  <si>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</si>
  <si>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</si>
  <si>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</si>
  <si>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</si>
  <si>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</si>
  <si>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</si>
  <si>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</si>
  <si>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</si>
  <si>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</si>
  <si>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</si>
  <si>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</si>
  <si>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</si>
  <si>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</si>
  <si>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</si>
  <si>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</si>
  <si>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</si>
  <si>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</si>
  <si>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</si>
  <si>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</si>
  <si>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</si>
  <si>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</si>
  <si>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</si>
  <si>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</si>
  <si>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</si>
  <si>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</si>
  <si>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</si>
  <si>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</si>
  <si>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</si>
  <si>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</si>
  <si>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</si>
  <si>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</si>
  <si>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</si>
  <si>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</si>
  <si>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</si>
  <si>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</si>
  <si>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</si>
  <si>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</si>
  <si>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</si>
  <si>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</si>
  <si>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</si>
  <si>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</si>
  <si>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</si>
  <si>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</si>
  <si>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</si>
  <si>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</si>
  <si>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</si>
  <si>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</si>
  <si>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</si>
  <si>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</si>
  <si>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</si>
  <si>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</si>
  <si>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</si>
  <si>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</si>
  <si>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</si>
  <si>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</si>
  <si>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</si>
  <si>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</si>
  <si>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</si>
  <si>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</si>
  <si>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</si>
  <si>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</si>
  <si>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</si>
  <si>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</si>
  <si>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</si>
  <si>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</si>
  <si>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</si>
  <si>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</si>
  <si>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</si>
  <si>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</si>
  <si>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</si>
  <si>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</si>
  <si>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</si>
  <si>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</si>
  <si>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</si>
  <si>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</si>
  <si>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</si>
  <si>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</si>
  <si>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</si>
  <si>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</si>
  <si>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</si>
  <si>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</si>
  <si>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</si>
  <si>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</si>
  <si>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</si>
  <si>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</si>
  <si>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</si>
  <si>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</si>
  <si>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</si>
  <si>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</si>
  <si>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</si>
  <si>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</si>
  <si>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</si>
  <si>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</si>
  <si>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</si>
  <si>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</si>
  <si>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</si>
  <si>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</si>
  <si>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</si>
  <si>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</si>
  <si>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</si>
  <si>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</si>
  <si>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</si>
  <si>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</si>
  <si>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</si>
  <si>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</si>
  <si>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</si>
  <si>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</si>
  <si>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</si>
  <si>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</si>
  <si>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</si>
  <si>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</si>
  <si>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</si>
  <si>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</si>
  <si>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</si>
  <si>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</si>
  <si>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</si>
  <si>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</si>
  <si>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</si>
  <si>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</si>
  <si>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</si>
  <si>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</si>
  <si>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</si>
  <si>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</si>
  <si>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</si>
  <si>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</si>
  <si>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</si>
  <si>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</si>
  <si>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</si>
  <si>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</si>
  <si>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</si>
  <si>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</si>
  <si>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</si>
  <si>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</si>
  <si>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</si>
  <si>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</si>
  <si>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</si>
  <si>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</si>
  <si>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</si>
  <si>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</si>
  <si>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</si>
  <si>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</si>
  <si>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</si>
  <si>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</si>
  <si>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</si>
  <si>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</si>
  <si>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</si>
  <si>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</si>
  <si>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</si>
  <si>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</si>
  <si>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</si>
  <si>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</si>
  <si>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</si>
  <si>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</si>
  <si>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</si>
  <si>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</si>
  <si>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</si>
  <si>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</si>
  <si>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</si>
  <si>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</si>
  <si>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</si>
  <si>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</si>
  <si>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</si>
  <si>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</si>
  <si>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</si>
  <si>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</si>
  <si>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</si>
  <si>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</si>
  <si>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</si>
  <si>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</si>
  <si>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</si>
  <si>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</si>
  <si>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</si>
  <si>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</si>
  <si>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</si>
  <si>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</si>
  <si>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</si>
  <si>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</si>
  <si>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</si>
  <si>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</si>
  <si>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</si>
  <si>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</si>
  <si>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</si>
  <si>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</si>
  <si>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</si>
  <si>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</si>
  <si>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</si>
  <si>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</si>
  <si>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</si>
  <si>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</si>
  <si>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</si>
  <si>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</si>
  <si>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</si>
  <si>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</si>
  <si>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</si>
  <si>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</si>
  <si>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</si>
  <si>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</si>
  <si>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</si>
  <si>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</si>
  <si>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</si>
  <si>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</si>
  <si>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</si>
  <si>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</si>
  <si>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</si>
  <si>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</si>
  <si>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</si>
  <si>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</si>
  <si>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</si>
  <si>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</si>
  <si>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</si>
  <si>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</si>
  <si>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</si>
  <si>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</si>
  <si>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</si>
  <si>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</si>
  <si>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</si>
  <si>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</si>
  <si>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</si>
  <si>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</si>
  <si>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</si>
  <si>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</si>
  <si>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</si>
  <si>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</si>
  <si>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</si>
  <si>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</si>
  <si>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</si>
  <si>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</si>
  <si>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</si>
  <si>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</si>
  <si>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</si>
  <si>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</si>
  <si>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</si>
  <si>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</si>
  <si>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</si>
  <si>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</si>
  <si>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</si>
  <si>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</si>
  <si>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</si>
  <si>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</si>
  <si>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</si>
  <si>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</si>
  <si>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</si>
  <si>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</si>
  <si>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</si>
  <si>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</si>
  <si>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</si>
  <si>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</si>
  <si>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</si>
  <si>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</si>
  <si>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</si>
  <si>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</si>
  <si>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</si>
  <si>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</si>
  <si>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</si>
  <si>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</si>
  <si>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</si>
  <si>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</si>
  <si>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</si>
  <si>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</si>
  <si>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</si>
  <si>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</si>
  <si>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</si>
  <si>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</si>
  <si>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</si>
  <si>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</si>
  <si>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</si>
  <si>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</si>
  <si>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</si>
  <si>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</si>
  <si>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</si>
  <si>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</si>
  <si>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</si>
  <si>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</si>
  <si>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</si>
  <si>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</si>
  <si>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</si>
  <si>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</si>
  <si>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</si>
  <si>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</si>
  <si>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</si>
  <si>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</si>
  <si>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</si>
  <si>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</si>
  <si>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</si>
  <si>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</si>
  <si>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</si>
  <si>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</si>
  <si>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</si>
  <si>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</si>
  <si>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</si>
  <si>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</si>
  <si>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</si>
  <si>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</si>
  <si>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</si>
  <si>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</si>
  <si>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</si>
  <si>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</si>
  <si>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</si>
  <si>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</si>
  <si>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</si>
  <si>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</si>
  <si>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</si>
  <si>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</si>
  <si>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</si>
  <si>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</si>
  <si>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</si>
  <si>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</si>
  <si>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</si>
  <si>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</si>
  <si>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</si>
  <si>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</si>
  <si>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</si>
  <si>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</si>
  <si>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</si>
  <si>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</si>
  <si>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</si>
  <si>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</si>
  <si>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</si>
  <si>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</si>
  <si>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</si>
  <si>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</si>
  <si>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</si>
  <si>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</si>
  <si>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</si>
  <si>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</si>
  <si>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</si>
  <si>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</si>
  <si>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</si>
  <si>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</si>
  <si>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</si>
  <si>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</si>
  <si>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</si>
  <si>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</si>
  <si>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</si>
  <si>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</si>
  <si>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</si>
  <si>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</si>
  <si>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</si>
  <si>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</si>
  <si>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</si>
  <si>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</si>
  <si>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</si>
  <si>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</si>
  <si>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</si>
  <si>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</si>
  <si>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</si>
  <si>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</si>
  <si>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</si>
  <si>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</si>
  <si>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</si>
  <si>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</si>
  <si>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</si>
  <si>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</si>
  <si>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</si>
  <si>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</si>
  <si>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</si>
  <si>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</si>
  <si>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</si>
  <si>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</si>
  <si>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</si>
  <si>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</si>
  <si>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</si>
  <si>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</si>
  <si>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</si>
  <si>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</si>
  <si>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</si>
  <si>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</si>
  <si>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</si>
  <si>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</si>
  <si>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</si>
  <si>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</si>
  <si>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</si>
  <si>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</si>
  <si>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</si>
  <si>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</si>
  <si>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</si>
  <si>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</si>
  <si>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</si>
  <si>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</si>
  <si>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</si>
  <si>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</si>
  <si>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</si>
  <si>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</si>
  <si>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</si>
  <si>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</si>
  <si>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</si>
  <si>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</si>
  <si>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</si>
  <si>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</si>
  <si>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</si>
  <si>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</si>
  <si>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</si>
  <si>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</si>
  <si>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</si>
  <si>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</si>
  <si>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</si>
  <si>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</si>
  <si>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</si>
  <si>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</si>
  <si>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</si>
  <si>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</si>
  <si>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</si>
  <si>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</si>
  <si>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</si>
  <si>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</si>
  <si>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</si>
  <si>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</si>
  <si>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</si>
  <si>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</si>
  <si>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</si>
  <si>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</si>
  <si>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</si>
  <si>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</si>
  <si>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</si>
  <si>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</si>
  <si>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</si>
  <si>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</si>
  <si>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</si>
  <si>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</si>
  <si>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</si>
  <si>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</si>
  <si>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</si>
  <si>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</si>
  <si>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</si>
  <si>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</si>
  <si>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</si>
  <si>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</si>
  <si>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</si>
  <si>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</si>
  <si>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</si>
  <si>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</si>
  <si>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</si>
  <si>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</si>
  <si>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</si>
  <si>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</si>
  <si>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</si>
  <si>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</si>
  <si>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</si>
  <si>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</si>
  <si>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</si>
  <si>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</si>
  <si>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</si>
  <si>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</si>
  <si>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</si>
  <si>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</si>
  <si>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</si>
  <si>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</si>
  <si>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</si>
  <si>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</si>
  <si>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</si>
  <si>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</si>
  <si>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</si>
  <si>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</si>
  <si>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</si>
  <si>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</si>
  <si>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</si>
  <si>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</si>
  <si>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</si>
  <si>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</si>
  <si>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</si>
  <si>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</si>
  <si>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</si>
  <si>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</si>
  <si>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</si>
  <si>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</si>
  <si>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</si>
  <si>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</si>
  <si>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</si>
  <si>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</si>
  <si>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</si>
  <si>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</si>
  <si>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</si>
  <si>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</si>
  <si>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</si>
  <si>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</si>
  <si>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</si>
  <si>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</si>
  <si>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</si>
  <si>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</si>
  <si>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</si>
  <si>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</si>
  <si>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</si>
  <si>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</si>
  <si>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</si>
  <si>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</si>
  <si>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</si>
  <si>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</si>
  <si>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</si>
  <si>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</si>
  <si>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</si>
  <si>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</si>
  <si>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</si>
  <si>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</si>
  <si>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</si>
  <si>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</si>
  <si>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</si>
  <si>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</si>
  <si>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</si>
  <si>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</si>
  <si>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</si>
  <si>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</si>
  <si>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</si>
  <si>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</si>
  <si>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</si>
  <si>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</si>
  <si>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</si>
  <si>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</si>
  <si>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</si>
  <si>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</si>
  <si>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</si>
  <si>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</si>
  <si>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</si>
  <si>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</si>
  <si>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</si>
  <si>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</si>
  <si>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</si>
  <si>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</si>
  <si>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</si>
  <si>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</si>
  <si>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</si>
  <si>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</si>
  <si>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</si>
  <si>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</si>
  <si>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</si>
  <si>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</si>
  <si>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</si>
  <si>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</si>
  <si>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</si>
  <si>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</si>
  <si>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</si>
  <si>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</si>
  <si>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</si>
  <si>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</si>
  <si>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</si>
  <si>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</si>
  <si>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</si>
  <si>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</si>
  <si>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</si>
  <si>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</si>
  <si>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</si>
  <si>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</si>
  <si>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</si>
  <si>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</si>
  <si>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</si>
  <si>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</si>
  <si>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</si>
  <si>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</si>
  <si>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</si>
  <si>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</si>
  <si>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</si>
  <si>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</si>
  <si>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</si>
  <si>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</si>
  <si>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</si>
  <si>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</si>
  <si>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</si>
  <si>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</si>
  <si>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</si>
  <si>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</si>
  <si>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</si>
  <si>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</si>
  <si>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</si>
  <si>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</si>
  <si>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</si>
  <si>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</si>
  <si>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</si>
  <si>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</si>
  <si>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</si>
  <si>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</si>
  <si>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</si>
  <si>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</si>
  <si>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</si>
  <si>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</si>
  <si>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</si>
  <si>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</si>
  <si>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</si>
  <si>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</si>
  <si>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</si>
  <si>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</si>
  <si>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</si>
  <si>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</si>
  <si>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</si>
  <si>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</si>
  <si>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</si>
  <si>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</si>
  <si>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</si>
  <si>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</si>
  <si>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</si>
  <si>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</si>
  <si>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</si>
  <si>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</si>
  <si>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</si>
  <si>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</si>
  <si>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</si>
  <si>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</si>
  <si>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</si>
  <si>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</si>
  <si>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</si>
  <si>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</si>
  <si>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</si>
  <si>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</si>
  <si>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</si>
  <si>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</si>
  <si>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</si>
  <si>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</si>
  <si>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</si>
  <si>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</si>
  <si>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</si>
  <si>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</si>
  <si>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</si>
  <si>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</si>
  <si>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</si>
  <si>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</si>
  <si>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</si>
  <si>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</si>
  <si>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</si>
  <si>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</si>
  <si>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</si>
  <si>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</si>
  <si>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</si>
  <si>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</si>
  <si>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</si>
  <si>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</si>
  <si>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</si>
  <si>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</si>
  <si>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</si>
  <si>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</si>
  <si>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</si>
  <si>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</si>
  <si>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</si>
  <si>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</si>
  <si>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</si>
  <si>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</si>
  <si>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</si>
  <si>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</si>
  <si>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</si>
  <si>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</si>
  <si>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</si>
  <si>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</si>
  <si>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</si>
  <si>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</si>
  <si>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</si>
  <si>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</si>
  <si>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</si>
  <si>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</si>
  <si>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</si>
  <si>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</si>
  <si>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</si>
  <si>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</si>
  <si>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</si>
  <si>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</si>
  <si>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</si>
  <si>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</si>
  <si>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</si>
  <si>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</si>
  <si>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</si>
  <si>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</si>
  <si>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</si>
  <si>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</si>
  <si>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</si>
  <si>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</si>
  <si>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</si>
  <si>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</si>
  <si>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</si>
  <si>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</si>
  <si>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</si>
  <si>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</si>
  <si>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</si>
  <si>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</si>
  <si>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</si>
  <si>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</si>
  <si>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</si>
  <si>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</si>
  <si>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</si>
  <si>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</si>
  <si>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</si>
  <si>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</si>
  <si>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</si>
  <si>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</si>
  <si>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</si>
  <si>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</si>
  <si>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</si>
  <si>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</si>
  <si>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</si>
  <si>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</si>
  <si>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</si>
  <si>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</si>
  <si>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</si>
  <si>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</si>
  <si>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</si>
  <si>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</si>
  <si>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</si>
  <si>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</si>
  <si>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</si>
  <si>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</si>
  <si>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</si>
  <si>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</si>
  <si>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</si>
  <si>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</si>
  <si>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</si>
  <si>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</si>
  <si>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</si>
  <si>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</si>
  <si>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</si>
  <si>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</si>
  <si>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</si>
  <si>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</si>
  <si>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</si>
  <si>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</si>
  <si>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</si>
  <si>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</si>
  <si>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</si>
  <si>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</si>
  <si>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</si>
  <si>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</si>
  <si>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</si>
  <si>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</si>
  <si>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</si>
  <si>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</si>
  <si>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</si>
  <si>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</si>
  <si>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</si>
  <si>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</si>
  <si>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</si>
  <si>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</si>
  <si>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</si>
  <si>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</si>
  <si>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</si>
  <si>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</si>
  <si>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</si>
  <si>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</si>
  <si>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</si>
  <si>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</si>
  <si>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</si>
  <si>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</si>
  <si>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</si>
  <si>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</si>
  <si>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</si>
  <si>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</si>
  <si>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</si>
  <si>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</si>
  <si>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</si>
  <si>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</si>
  <si>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</si>
  <si>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</si>
  <si>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</si>
  <si>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</si>
  <si>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</si>
  <si>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</si>
  <si>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</si>
  <si>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</si>
  <si>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</si>
  <si>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</si>
  <si>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</si>
  <si>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</si>
  <si>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</si>
  <si>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</si>
  <si>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</si>
  <si>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</si>
  <si>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</si>
  <si>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</si>
  <si>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</si>
  <si>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</si>
  <si>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</si>
  <si>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</si>
  <si>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</si>
  <si>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</si>
  <si>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</si>
  <si>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</si>
  <si>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</si>
  <si>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</si>
  <si>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</si>
  <si>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</si>
  <si>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</si>
  <si>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</si>
  <si>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</si>
  <si>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</si>
  <si>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</si>
  <si>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</si>
  <si>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</si>
  <si>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</si>
  <si>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</si>
  <si>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</si>
  <si>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</si>
  <si>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</si>
  <si>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</si>
  <si>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</si>
  <si>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</si>
  <si>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</si>
  <si>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</si>
  <si>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</si>
  <si>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</si>
  <si>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</si>
  <si>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</si>
  <si>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</si>
  <si>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</si>
  <si>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</si>
  <si>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</si>
  <si>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</si>
  <si>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</si>
  <si>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</si>
  <si>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</si>
  <si>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</si>
  <si>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</si>
  <si>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</si>
  <si>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</si>
  <si>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</si>
  <si>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</si>
  <si>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</si>
  <si>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</si>
  <si>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</si>
  <si>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</si>
  <si>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</si>
  <si>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</si>
  <si>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</si>
  <si>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</si>
  <si>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</si>
  <si>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</si>
  <si>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</si>
  <si>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</si>
  <si>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</si>
  <si>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</si>
  <si>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</si>
  <si>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</si>
  <si>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</si>
  <si>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</si>
  <si>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</si>
  <si>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</si>
  <si>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</si>
  <si>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</si>
  <si>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</si>
  <si>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</si>
  <si>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</si>
  <si>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</si>
  <si>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</si>
  <si>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</si>
  <si>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</si>
  <si>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</si>
  <si>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</si>
  <si>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</si>
  <si>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</si>
  <si>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</si>
  <si>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</si>
  <si>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</si>
  <si>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</si>
  <si>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</si>
  <si>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</si>
  <si>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</si>
  <si>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</si>
  <si>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</si>
  <si>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</si>
  <si>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</si>
  <si>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</si>
  <si>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</si>
  <si>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</si>
  <si>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</si>
  <si>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</si>
  <si>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</si>
  <si>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</si>
  <si>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</si>
  <si>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</si>
  <si>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</si>
  <si>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</si>
  <si>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</si>
  <si>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</si>
  <si>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</si>
  <si>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</si>
  <si>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</si>
  <si>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</si>
  <si>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</si>
  <si>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</si>
  <si>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</si>
  <si>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</si>
  <si>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</si>
  <si>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</si>
  <si>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</si>
  <si>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</si>
  <si>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</si>
  <si>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</si>
  <si>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</si>
  <si>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</si>
  <si>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</si>
  <si>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</si>
  <si>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</si>
  <si>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</si>
  <si>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</si>
  <si>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</si>
  <si>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</si>
  <si>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</si>
  <si>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</si>
  <si>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</si>
  <si>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</si>
  <si>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</si>
  <si>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</si>
  <si>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</si>
  <si>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</si>
  <si>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</si>
  <si>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</si>
  <si>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</si>
  <si>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</si>
  <si>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</si>
  <si>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</si>
  <si>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</si>
  <si>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</si>
  <si>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</si>
  <si>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</si>
  <si>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</si>
  <si>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</si>
  <si>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</si>
  <si>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</si>
  <si>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</si>
  <si>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</si>
  <si>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</si>
  <si>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</si>
  <si>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</si>
  <si>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</si>
  <si>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</si>
  <si>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</si>
  <si>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</si>
  <si>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</si>
  <si>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</si>
  <si>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</si>
  <si>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</si>
  <si>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</si>
  <si>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</si>
  <si>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</si>
  <si>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</si>
  <si>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</si>
  <si>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</si>
  <si>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</si>
  <si>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</si>
  <si>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</si>
  <si>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</si>
  <si>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</si>
  <si>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</si>
  <si>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</si>
  <si>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</si>
  <si>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</si>
  <si>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</si>
  <si>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</si>
  <si>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</si>
  <si>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</si>
  <si>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</si>
  <si>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</si>
  <si>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</si>
  <si>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</si>
  <si>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</si>
  <si>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</si>
  <si>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</si>
  <si>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</si>
  <si>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</si>
  <si>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</si>
  <si>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</si>
  <si>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</si>
  <si>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</si>
  <si>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</si>
  <si>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</si>
  <si>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</si>
  <si>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</si>
  <si>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</si>
  <si>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</si>
  <si>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</si>
  <si>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</si>
  <si>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</si>
  <si>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</si>
  <si>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</si>
  <si>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</si>
  <si>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</si>
  <si>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</si>
  <si>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</si>
  <si>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</si>
  <si>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</si>
  <si>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</si>
  <si>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</si>
  <si>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</si>
  <si>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</si>
  <si>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</si>
  <si>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</si>
  <si>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</si>
  <si>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</si>
  <si>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</si>
  <si>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</si>
  <si>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</si>
  <si>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</si>
  <si>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</si>
  <si>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</si>
  <si>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</si>
  <si>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</si>
  <si>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</si>
  <si>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</si>
  <si>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</si>
  <si>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</si>
  <si>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</si>
  <si>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</si>
  <si>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</si>
  <si>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</si>
  <si>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</si>
  <si>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</si>
  <si>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</si>
  <si>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</si>
  <si>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</si>
  <si>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</si>
  <si>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</si>
  <si>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</si>
  <si>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</si>
  <si>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</si>
  <si>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</si>
  <si>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</si>
  <si>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</si>
  <si>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</si>
  <si>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</si>
  <si>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</si>
  <si>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</si>
  <si>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</si>
  <si>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</si>
  <si>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</si>
  <si>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</si>
  <si>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</si>
  <si>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</si>
  <si>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</si>
  <si>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</si>
  <si>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</si>
  <si>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</si>
  <si>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</si>
  <si>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</si>
  <si>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</si>
  <si>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</si>
  <si>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</si>
  <si>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</si>
  <si>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</si>
  <si>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</si>
  <si>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</si>
  <si>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</si>
  <si>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</si>
  <si>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</si>
  <si>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</si>
  <si>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</si>
  <si>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</si>
  <si>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</si>
  <si>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</si>
  <si>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</si>
  <si>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</si>
  <si>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</si>
  <si>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</si>
  <si>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</si>
  <si>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</si>
  <si>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</si>
  <si>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</si>
  <si>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</si>
  <si>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</si>
  <si>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</si>
  <si>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</si>
  <si>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</si>
  <si>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</si>
  <si>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</si>
  <si>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</si>
  <si>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</si>
  <si>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</si>
  <si>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</si>
  <si>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</si>
  <si>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</si>
  <si>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</si>
  <si>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</si>
  <si>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</si>
  <si>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</si>
  <si>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</si>
  <si>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</si>
  <si>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</si>
  <si>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</si>
  <si>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</si>
  <si>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</si>
  <si>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</si>
  <si>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</si>
  <si>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</si>
  <si>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</si>
  <si>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</si>
  <si>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</si>
  <si>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</si>
  <si>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</si>
  <si>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</si>
  <si>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</si>
  <si>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</si>
  <si>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</si>
  <si>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</si>
  <si>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</si>
  <si>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</si>
  <si>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</si>
  <si>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</si>
  <si>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</si>
  <si>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</si>
  <si>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</si>
  <si>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</si>
  <si>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</si>
  <si>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</si>
  <si>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</si>
  <si>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</si>
  <si>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</si>
  <si>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</si>
  <si>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</si>
  <si>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</si>
  <si>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</si>
  <si>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</si>
  <si>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</si>
  <si>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</si>
  <si>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</si>
  <si>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</si>
  <si>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</si>
  <si>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</si>
  <si>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</si>
  <si>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</si>
  <si>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</si>
  <si>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</si>
  <si>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</si>
  <si>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</si>
  <si>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</si>
  <si>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</si>
  <si>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</si>
  <si>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</si>
  <si>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</si>
  <si>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</si>
  <si>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</si>
  <si>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</si>
  <si>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</si>
  <si>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</si>
  <si>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</si>
  <si>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</si>
  <si>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</si>
  <si>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</si>
  <si>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</si>
  <si>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</si>
  <si>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</si>
  <si>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</si>
  <si>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</si>
  <si>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</si>
  <si>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</si>
  <si>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</si>
  <si>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</si>
  <si>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</si>
  <si>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</si>
  <si>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</si>
  <si>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</si>
  <si>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</si>
  <si>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</si>
  <si>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</si>
  <si>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</si>
  <si>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</si>
  <si>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</si>
  <si>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</si>
  <si>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</si>
  <si>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</si>
  <si>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</si>
  <si>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</si>
  <si>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</si>
  <si>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</si>
  <si>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</si>
  <si>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</si>
  <si>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</si>
  <si>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</si>
  <si>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</si>
  <si>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</si>
  <si>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</si>
  <si>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</si>
  <si>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</si>
  <si>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</si>
  <si>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</si>
  <si>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</si>
  <si>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</si>
  <si>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</si>
  <si>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</si>
  <si>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</si>
  <si>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</si>
  <si>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</si>
  <si>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</si>
  <si>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</si>
  <si>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</si>
  <si>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</si>
  <si>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</si>
  <si>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</si>
  <si>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</si>
  <si>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</si>
  <si>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</si>
  <si>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</si>
  <si>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</si>
  <si>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</si>
  <si>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</si>
  <si>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</si>
  <si>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</si>
  <si>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</si>
  <si>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</si>
  <si>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</si>
  <si>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</si>
  <si>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</si>
  <si>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</si>
  <si>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</si>
  <si>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</si>
  <si>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</si>
  <si>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</si>
  <si>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</si>
  <si>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</si>
  <si>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</si>
  <si>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</si>
  <si>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</si>
  <si>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</si>
  <si>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</si>
  <si>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</si>
  <si>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</si>
  <si>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</si>
  <si>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</si>
  <si>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</si>
  <si>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</si>
  <si>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</si>
  <si>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</si>
  <si>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</si>
  <si>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</si>
  <si>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</si>
  <si>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</si>
  <si>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</si>
  <si>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</si>
  <si>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</si>
  <si>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</si>
  <si>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</si>
  <si>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</si>
  <si>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</si>
  <si>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</si>
  <si>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</si>
  <si>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</si>
  <si>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</si>
  <si>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</si>
  <si>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</si>
  <si>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</si>
  <si>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</si>
  <si>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</si>
  <si>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</si>
  <si>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</si>
  <si>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</si>
  <si>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</si>
  <si>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</si>
  <si>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</si>
  <si>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</si>
  <si>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</si>
  <si>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</si>
  <si>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</si>
  <si>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</si>
  <si>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</si>
  <si>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</si>
  <si>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</si>
  <si>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</si>
  <si>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</si>
  <si>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</si>
  <si>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</si>
  <si>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</si>
  <si>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</si>
  <si>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</si>
  <si>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</si>
  <si>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</si>
  <si>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</si>
  <si>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</si>
  <si>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</si>
  <si>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</si>
  <si>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</si>
  <si>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</si>
  <si>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</si>
  <si>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</si>
  <si>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</si>
  <si>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</si>
  <si>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</si>
  <si>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</si>
  <si>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</si>
  <si>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</si>
  <si>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</si>
  <si>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</si>
  <si>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</si>
  <si>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</si>
  <si>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</si>
  <si>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</si>
  <si>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</si>
  <si>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</si>
  <si>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</si>
  <si>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</si>
  <si>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</si>
  <si>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</si>
  <si>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</si>
  <si>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</si>
  <si>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</si>
  <si>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</si>
  <si>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</si>
  <si>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</si>
  <si>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</si>
  <si>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</si>
  <si>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</si>
  <si>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</si>
  <si>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</si>
  <si>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</si>
  <si>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</si>
  <si>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</si>
  <si>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</si>
  <si>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</si>
  <si>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</si>
  <si>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</si>
  <si>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</si>
  <si>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</si>
  <si>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</si>
  <si>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</si>
  <si>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</si>
  <si>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</si>
  <si>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</si>
  <si>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</si>
  <si>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</si>
  <si>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</si>
  <si>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</si>
  <si>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</si>
  <si>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</si>
  <si>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</si>
  <si>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</si>
  <si>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</si>
  <si>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</si>
  <si>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</si>
  <si>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</si>
  <si>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</si>
  <si>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</si>
  <si>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</si>
  <si>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</si>
  <si>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</si>
  <si>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</si>
  <si>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</si>
  <si>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</si>
  <si>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</si>
  <si>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</si>
  <si>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</si>
  <si>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</si>
  <si>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</si>
  <si>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</si>
  <si>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</si>
  <si>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</si>
  <si>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</si>
  <si>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</si>
  <si>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</si>
  <si>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</si>
  <si>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</si>
  <si>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</si>
  <si>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</si>
  <si>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</si>
  <si>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</si>
  <si>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</si>
  <si>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</si>
  <si>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</si>
  <si>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</si>
  <si>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</si>
  <si>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</si>
  <si>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</si>
  <si>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</si>
  <si>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</si>
  <si>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</si>
  <si>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</si>
  <si>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</si>
  <si>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</si>
  <si>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</si>
  <si>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</si>
  <si>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</si>
  <si>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</si>
  <si>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</si>
  <si>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</si>
  <si>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</si>
  <si>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</si>
  <si>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</si>
  <si>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</si>
  <si>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</si>
  <si>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</si>
  <si>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</si>
  <si>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</si>
  <si>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</si>
  <si>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</si>
  <si>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</si>
  <si>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</si>
  <si>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</si>
  <si>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</si>
  <si>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</si>
  <si>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</si>
  <si>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</si>
  <si>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</si>
  <si>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</si>
  <si>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</si>
  <si>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</si>
  <si>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</si>
  <si>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</si>
  <si>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</si>
  <si>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</si>
  <si>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</si>
  <si>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</si>
  <si>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</si>
  <si>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</si>
  <si>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</si>
  <si>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</si>
  <si>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</si>
  <si>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</si>
  <si>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</si>
  <si>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</si>
  <si>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</si>
  <si>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</si>
  <si>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</si>
  <si>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</si>
  <si>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</si>
  <si>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</si>
  <si>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</si>
  <si>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</si>
  <si>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</si>
  <si>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</si>
  <si>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</si>
  <si>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</si>
  <si>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</si>
  <si>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</si>
  <si>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</si>
  <si>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</si>
  <si>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</si>
  <si>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</si>
  <si>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</si>
  <si>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</si>
  <si>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</si>
  <si>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</si>
  <si>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</si>
  <si>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</si>
  <si>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</si>
  <si>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</si>
  <si>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</si>
  <si>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</si>
  <si>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</si>
  <si>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</si>
  <si>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</si>
  <si>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</si>
  <si>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</si>
  <si>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</si>
  <si>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</si>
  <si>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</si>
  <si>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</si>
  <si>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</si>
  <si>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</si>
  <si>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</si>
  <si>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</si>
  <si>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</si>
  <si>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</si>
  <si>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</si>
  <si>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</si>
  <si>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</si>
  <si>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</si>
  <si>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</si>
  <si>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</si>
  <si>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</si>
  <si>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</si>
  <si>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</si>
  <si>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</si>
  <si>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</si>
  <si>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</si>
  <si>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</si>
  <si>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</si>
  <si>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</si>
  <si>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</si>
  <si>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</si>
  <si>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</si>
  <si>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</si>
  <si>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</si>
  <si>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</si>
  <si>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</si>
  <si>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</si>
  <si>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</si>
  <si>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</si>
  <si>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</si>
  <si>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</si>
  <si>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</si>
  <si>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</si>
  <si>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</si>
  <si>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</si>
  <si>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</si>
  <si>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</si>
  <si>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</si>
  <si>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</si>
  <si>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</si>
  <si>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</si>
  <si>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</si>
  <si>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</si>
  <si>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</si>
  <si>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</si>
  <si>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</si>
  <si>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</si>
  <si>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</si>
  <si>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</si>
  <si>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</si>
  <si>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</si>
  <si>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</si>
  <si>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</si>
  <si>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</si>
  <si>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</si>
  <si>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</si>
  <si>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</si>
  <si>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</si>
  <si>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</si>
  <si>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</si>
  <si>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</si>
  <si>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</si>
  <si>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</si>
  <si>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</si>
  <si>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</si>
  <si>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</si>
  <si>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</si>
  <si>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</si>
  <si>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</si>
  <si>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</si>
  <si>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</si>
  <si>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</si>
  <si>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</si>
  <si>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</si>
  <si>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</si>
  <si>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</si>
  <si>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</si>
  <si>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</si>
  <si>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</si>
  <si>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</si>
  <si>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</si>
  <si>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</si>
  <si>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</si>
  <si>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</si>
  <si>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</si>
  <si>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</si>
  <si>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</si>
  <si>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</si>
  <si>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</si>
  <si>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</si>
  <si>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</si>
  <si>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</si>
  <si>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</si>
  <si>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</si>
  <si>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</si>
  <si>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</si>
  <si>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</si>
  <si>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</si>
  <si>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</si>
  <si>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</si>
  <si>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</si>
  <si>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</si>
  <si>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</si>
  <si>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</si>
  <si>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</si>
  <si>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</si>
  <si>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</si>
  <si>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</si>
  <si>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</si>
  <si>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</si>
  <si>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</si>
  <si>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</si>
  <si>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</si>
  <si>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</si>
  <si>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</si>
  <si>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</si>
  <si>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</si>
  <si>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</si>
  <si>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</si>
  <si>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</si>
  <si>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</si>
  <si>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</si>
  <si>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</si>
  <si>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</si>
  <si>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</si>
  <si>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</si>
  <si>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</si>
  <si>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</si>
  <si>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</si>
  <si>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</si>
  <si>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</si>
  <si>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</si>
  <si>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</si>
  <si>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</si>
  <si>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</si>
  <si>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</si>
  <si>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</si>
  <si>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</si>
  <si>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</si>
  <si>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</si>
  <si>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</si>
  <si>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</si>
  <si>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</si>
  <si>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</si>
  <si>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</si>
  <si>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</si>
  <si>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</si>
  <si>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</si>
  <si>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</si>
  <si>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</si>
  <si>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</si>
  <si>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</si>
  <si>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</si>
  <si>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</si>
  <si>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</si>
  <si>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</si>
  <si>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</si>
  <si>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</si>
  <si>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</si>
  <si>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</si>
  <si>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</si>
  <si>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</si>
  <si>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</si>
  <si>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</si>
  <si>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</si>
  <si>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</si>
  <si>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</si>
  <si>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</si>
  <si>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</si>
  <si>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</si>
  <si>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</si>
  <si>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</si>
  <si>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</si>
  <si>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</si>
  <si>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</si>
  <si>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</si>
  <si>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</si>
  <si>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</si>
  <si>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</si>
  <si>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</si>
  <si>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</si>
  <si>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</si>
  <si>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</si>
  <si>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</si>
  <si>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</si>
  <si>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</si>
  <si>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</si>
  <si>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</si>
  <si>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</si>
  <si>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</si>
  <si>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</si>
  <si>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</si>
  <si>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</si>
  <si>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</si>
  <si>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</si>
  <si>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</si>
  <si>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</si>
  <si>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</si>
  <si>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</si>
  <si>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</si>
  <si>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</si>
  <si>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</si>
  <si>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</si>
  <si>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</si>
  <si>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</si>
  <si>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</si>
  <si>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</si>
  <si>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</si>
  <si>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</si>
  <si>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</si>
  <si>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</si>
  <si>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</si>
  <si>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</si>
  <si>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</si>
  <si>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</si>
  <si>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</si>
  <si>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</si>
  <si>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</si>
  <si>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</si>
  <si>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</si>
  <si>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</si>
  <si>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</si>
  <si>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</si>
  <si>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</si>
  <si>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</si>
  <si>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</si>
  <si>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</si>
  <si>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</si>
  <si>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</si>
  <si>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</si>
  <si>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</si>
  <si>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</si>
  <si>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</si>
  <si>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</si>
  <si>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</si>
  <si>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</si>
  <si>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</si>
  <si>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</si>
  <si>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</si>
  <si>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</si>
  <si>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</si>
  <si>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</si>
  <si>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</si>
  <si>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</si>
  <si>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</si>
  <si>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</si>
  <si>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</si>
  <si>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</si>
  <si>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</si>
  <si>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</si>
  <si>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</si>
  <si>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</si>
  <si>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</si>
  <si>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</si>
  <si>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</si>
  <si>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</si>
  <si>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</si>
  <si>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</si>
  <si>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</si>
  <si>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</si>
  <si>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</si>
  <si>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</si>
  <si>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</si>
  <si>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</si>
  <si>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</si>
  <si>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</si>
  <si>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</si>
  <si>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</si>
  <si>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</si>
  <si>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</si>
  <si>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</si>
  <si>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</si>
  <si>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</si>
  <si>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</si>
  <si>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</si>
  <si>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</si>
  <si>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</si>
  <si>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</si>
  <si>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</si>
  <si>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</si>
  <si>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</si>
  <si>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</si>
  <si>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</si>
  <si>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</si>
  <si>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</si>
  <si>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</si>
  <si>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</si>
  <si>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</si>
  <si>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</si>
  <si>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</si>
  <si>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</si>
  <si>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</si>
  <si>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</si>
  <si>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</si>
  <si>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</si>
  <si>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</si>
  <si>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</si>
  <si>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</si>
  <si>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</si>
  <si>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</si>
  <si>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</si>
  <si>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</si>
  <si>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</si>
  <si>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</si>
  <si>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</si>
  <si>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</si>
  <si>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</si>
  <si>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</si>
  <si>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</si>
  <si>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</si>
  <si>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</si>
  <si>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</si>
  <si>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</si>
  <si>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</si>
  <si>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</si>
  <si>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</si>
  <si>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</si>
  <si>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</si>
  <si>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</si>
  <si>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</si>
  <si>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</si>
  <si>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</si>
  <si>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</si>
  <si>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</si>
  <si>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</si>
  <si>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</si>
  <si>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</si>
  <si>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</si>
  <si>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</si>
  <si>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</si>
  <si>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</si>
  <si>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</si>
  <si>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</si>
  <si>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</si>
  <si>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</si>
  <si>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</si>
  <si>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</si>
  <si>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</si>
  <si>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</si>
  <si>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</si>
  <si>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</si>
  <si>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</si>
  <si>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</si>
  <si>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</si>
  <si>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</si>
  <si>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</si>
  <si>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</si>
  <si>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</si>
  <si>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</si>
  <si>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</si>
  <si>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</si>
  <si>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</si>
  <si>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</si>
  <si>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</si>
  <si>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</si>
  <si>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</si>
  <si>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</si>
  <si>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</si>
  <si>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</si>
  <si>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</si>
  <si>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</si>
  <si>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</si>
  <si>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</si>
  <si>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</si>
  <si>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</si>
  <si>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</si>
  <si>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</si>
  <si>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</si>
  <si>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</si>
  <si>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</si>
  <si>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</si>
  <si>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</si>
  <si>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</si>
  <si>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</si>
  <si>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</si>
  <si>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</si>
  <si>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</si>
  <si>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</si>
  <si>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</si>
  <si>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</si>
  <si>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</si>
  <si>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</si>
  <si>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</si>
  <si>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</si>
  <si>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</si>
  <si>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</si>
  <si>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</si>
  <si>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</si>
  <si>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</si>
  <si>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</si>
  <si>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</si>
  <si>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</si>
  <si>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</si>
  <si>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</si>
  <si>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</si>
  <si>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</si>
  <si>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</si>
  <si>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</si>
  <si>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</si>
  <si>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</si>
  <si>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</si>
  <si>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</si>
  <si>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</si>
  <si>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</si>
  <si>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</si>
  <si>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</si>
  <si>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</si>
  <si>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</si>
  <si>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</si>
  <si>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</si>
  <si>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</si>
  <si>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</si>
  <si>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</si>
  <si>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</si>
  <si>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</si>
  <si>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</si>
  <si>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</si>
  <si>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</si>
  <si>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</si>
  <si>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</si>
  <si>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</si>
  <si>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</si>
  <si>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</si>
  <si>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</si>
  <si>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</si>
  <si>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</si>
  <si>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</si>
  <si>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</si>
  <si>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</si>
  <si>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</si>
  <si>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</si>
  <si>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</si>
  <si>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</si>
  <si>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</si>
  <si>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</si>
  <si>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</si>
  <si>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</si>
  <si>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</si>
  <si>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</si>
  <si>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</si>
  <si>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</si>
  <si>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</si>
  <si>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</si>
  <si>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</si>
  <si>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</si>
  <si>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</si>
  <si>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</si>
  <si>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</si>
  <si>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</si>
  <si>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</si>
  <si>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</si>
  <si>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</si>
  <si>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</si>
  <si>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</si>
  <si>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</si>
  <si>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</si>
  <si>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</si>
  <si>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</si>
  <si>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</si>
  <si>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</si>
  <si>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</si>
  <si>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</si>
  <si>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</si>
  <si>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</si>
  <si>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</si>
  <si>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</si>
  <si>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</si>
  <si>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</si>
  <si>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</si>
  <si>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</si>
  <si>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</si>
  <si>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</si>
  <si>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</si>
  <si>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</si>
  <si>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</si>
  <si>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</si>
  <si>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</si>
  <si>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</si>
  <si>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</si>
  <si>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</si>
  <si>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</si>
  <si>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</si>
  <si>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</si>
  <si>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</si>
  <si>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</si>
  <si>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</si>
  <si>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</si>
  <si>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</si>
  <si>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</si>
  <si>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</si>
  <si>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</si>
  <si>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</si>
  <si>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</si>
  <si>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</si>
  <si>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</si>
  <si>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</si>
  <si>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</si>
  <si>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</si>
  <si>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</si>
  <si>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</si>
  <si>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</si>
  <si>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</si>
  <si>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</si>
  <si>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</si>
  <si>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</si>
  <si>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</si>
  <si>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</si>
  <si>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</si>
  <si>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</si>
  <si>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</si>
  <si>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</si>
  <si>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</si>
  <si>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</si>
  <si>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</si>
  <si>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</si>
  <si>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</si>
  <si>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</si>
  <si>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</si>
  <si>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</si>
  <si>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</si>
  <si>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</si>
  <si>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</si>
  <si>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</si>
  <si>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</si>
  <si>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</si>
  <si>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</si>
  <si>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</si>
  <si>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</si>
  <si>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</si>
  <si>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</si>
  <si>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</si>
  <si>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</si>
  <si>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</si>
  <si>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</si>
  <si>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</si>
  <si>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</si>
  <si>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</si>
  <si>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</si>
  <si>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</si>
  <si>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</si>
  <si>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</si>
  <si>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</si>
  <si>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</si>
  <si>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</si>
  <si>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</si>
  <si>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</si>
  <si>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</si>
  <si>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</si>
  <si>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</si>
  <si>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</si>
  <si>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</si>
  <si>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</si>
  <si>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</si>
  <si>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</si>
  <si>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</si>
  <si>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</si>
  <si>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</si>
  <si>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</si>
  <si>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</si>
  <si>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</si>
  <si>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</si>
  <si>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</si>
  <si>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</si>
  <si>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</si>
  <si>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</si>
  <si>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</si>
  <si>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</si>
  <si>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</si>
  <si>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</si>
  <si>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</si>
  <si>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</si>
  <si>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</si>
  <si>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</si>
  <si>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</si>
  <si>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</si>
  <si>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</si>
  <si>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</si>
  <si>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</si>
  <si>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</si>
  <si>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</si>
  <si>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</si>
  <si>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</si>
  <si>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</si>
  <si>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</si>
  <si>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</si>
  <si>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</si>
  <si>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</si>
  <si>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</si>
  <si>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</si>
  <si>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</si>
  <si>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</si>
  <si>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</si>
  <si>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</si>
  <si>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</si>
  <si>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</si>
  <si>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</si>
  <si>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</si>
  <si>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</si>
  <si>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</si>
  <si>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</si>
  <si>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</si>
  <si>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</si>
  <si>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</si>
  <si>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</si>
  <si>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</si>
  <si>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</si>
  <si>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</si>
  <si>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</si>
  <si>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</si>
  <si>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</si>
  <si>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</si>
  <si>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</si>
  <si>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</si>
  <si>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</si>
  <si>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</si>
  <si>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</si>
  <si>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</si>
  <si>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</si>
  <si>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</si>
  <si>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</si>
  <si>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</si>
  <si>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</si>
  <si>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</si>
  <si>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</si>
  <si>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</si>
  <si>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</si>
  <si>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</si>
  <si>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</si>
  <si>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</si>
  <si>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</si>
  <si>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</si>
  <si>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</si>
  <si>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</si>
  <si>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</si>
  <si>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</si>
  <si>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</si>
  <si>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</si>
  <si>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</si>
  <si>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</si>
  <si>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</si>
  <si>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</si>
  <si>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</si>
  <si>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</si>
  <si>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</si>
  <si>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</si>
  <si>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</si>
  <si>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</si>
  <si>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</si>
  <si>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</si>
  <si>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</si>
  <si>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</si>
  <si>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</si>
  <si>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</si>
  <si>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</si>
  <si>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</si>
  <si>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</si>
  <si>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</si>
  <si>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</si>
  <si>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</si>
  <si>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</si>
  <si>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</si>
  <si>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</si>
  <si>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</si>
  <si>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</si>
  <si>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</si>
  <si>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</si>
  <si>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</si>
  <si>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</si>
  <si>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</si>
  <si>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</si>
  <si>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</si>
  <si>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</si>
  <si>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</si>
  <si>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</si>
  <si>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</si>
  <si>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</si>
  <si>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</si>
  <si>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</si>
  <si>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</si>
  <si>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</si>
  <si>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</si>
  <si>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</si>
  <si>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</si>
  <si>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</si>
  <si>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</si>
  <si>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</si>
  <si>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</si>
  <si>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</si>
  <si>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</si>
  <si>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</si>
  <si>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</si>
  <si>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</si>
  <si>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</si>
  <si>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</si>
  <si>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</si>
  <si>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</si>
  <si>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</si>
  <si>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</si>
  <si>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</si>
  <si>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</si>
  <si>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</si>
  <si>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</si>
  <si>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</si>
  <si>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</si>
  <si>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</si>
  <si>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</si>
  <si>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</si>
  <si>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</si>
  <si>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</si>
  <si>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</si>
  <si>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</si>
  <si>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</si>
  <si>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</si>
  <si>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</si>
  <si>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</si>
  <si>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</si>
  <si>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</si>
  <si>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</si>
  <si>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</si>
  <si>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</si>
  <si>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</si>
  <si>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</si>
  <si>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</si>
  <si>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</si>
  <si>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</si>
  <si>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</si>
  <si>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</si>
  <si>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</si>
  <si>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</si>
  <si>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</si>
  <si>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</si>
  <si>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</si>
  <si>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</si>
  <si>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</si>
  <si>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</si>
  <si>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</si>
  <si>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</si>
  <si>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</si>
  <si>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</si>
  <si>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</si>
  <si>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</si>
  <si>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</si>
  <si>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</si>
  <si>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</si>
  <si>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</si>
  <si>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</si>
  <si>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</si>
  <si>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</si>
  <si>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</si>
  <si>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</si>
  <si>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</si>
  <si>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</si>
  <si>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</si>
  <si>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</si>
  <si>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</si>
  <si>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</si>
  <si>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</si>
  <si>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</si>
  <si>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</si>
  <si>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</si>
  <si>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</si>
  <si>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</si>
  <si>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</si>
  <si>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</si>
  <si>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</si>
  <si>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</si>
  <si>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</si>
  <si>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</si>
  <si>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</si>
  <si>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</si>
  <si>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</si>
  <si>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</si>
  <si>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</si>
  <si>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</si>
  <si>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</si>
  <si>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</si>
  <si>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</si>
  <si>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</si>
  <si>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</si>
  <si>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</si>
  <si>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</si>
  <si>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</si>
  <si>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</si>
  <si>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</si>
  <si>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</si>
  <si>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</si>
  <si>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</si>
  <si>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</si>
  <si>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</si>
  <si>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</si>
  <si>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</si>
  <si>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</si>
  <si>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</si>
  <si>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</si>
  <si>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</si>
  <si>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</si>
  <si>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</si>
  <si>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</si>
  <si>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</si>
  <si>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</si>
  <si>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</si>
  <si>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</si>
  <si>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</si>
  <si>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</si>
  <si>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</si>
  <si>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</si>
  <si>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</si>
  <si>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</si>
  <si>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</si>
  <si>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</si>
  <si>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</si>
  <si>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</si>
  <si>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</si>
  <si>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</si>
  <si>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</si>
  <si>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</si>
  <si>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</si>
  <si>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</si>
  <si>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</si>
  <si>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</si>
  <si>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</si>
  <si>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</si>
  <si>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</si>
  <si>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</si>
  <si>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</si>
  <si>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</si>
  <si>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</si>
  <si>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</si>
  <si>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</si>
  <si>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</si>
  <si>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</si>
  <si>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</si>
  <si>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</si>
  <si>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</si>
  <si>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</si>
  <si>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</si>
  <si>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</si>
  <si>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</si>
  <si>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</si>
  <si>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</si>
  <si>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</si>
  <si>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</si>
  <si>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</si>
  <si>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</si>
  <si>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</si>
  <si>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</si>
  <si>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</si>
  <si>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</si>
  <si>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</si>
  <si>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</si>
  <si>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</si>
  <si>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</si>
  <si>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</si>
  <si>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</si>
  <si>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</si>
  <si>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</si>
  <si>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</si>
  <si>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</si>
  <si>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</si>
  <si>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</si>
  <si>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</si>
  <si>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</si>
  <si>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</si>
  <si>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</si>
  <si>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</si>
  <si>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</si>
  <si>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</si>
  <si>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</si>
  <si>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</si>
  <si>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</si>
  <si>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</si>
  <si>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</si>
  <si>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</si>
  <si>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</si>
  <si>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</si>
  <si>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</si>
  <si>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</si>
  <si>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</si>
  <si>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</si>
  <si>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</si>
  <si>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</si>
  <si>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</si>
  <si>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</si>
  <si>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</si>
  <si>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</si>
  <si>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</si>
  <si>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</si>
  <si>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</si>
  <si>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</si>
  <si>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</si>
  <si>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</si>
  <si>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</si>
  <si>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</si>
  <si>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</si>
  <si>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</si>
  <si>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</si>
  <si>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</si>
  <si>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</si>
  <si>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</si>
  <si>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</si>
  <si>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</si>
  <si>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</si>
  <si>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</si>
  <si>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</si>
  <si>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</si>
  <si>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</si>
  <si>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</si>
  <si>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</si>
  <si>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</si>
  <si>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</si>
  <si>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</si>
  <si>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</si>
  <si>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</si>
  <si>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</si>
  <si>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</si>
  <si>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</si>
  <si>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</si>
  <si>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</si>
  <si>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</si>
  <si>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</si>
  <si>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</si>
  <si>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</si>
  <si>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</si>
  <si>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</si>
  <si>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</si>
  <si>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</si>
  <si>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</si>
  <si>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</si>
  <si>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</si>
  <si>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</si>
  <si>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</si>
  <si>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</si>
  <si>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</si>
  <si>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</si>
  <si>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</si>
  <si>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</si>
  <si>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</si>
  <si>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</si>
  <si>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</si>
  <si>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</si>
  <si>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</si>
  <si>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</si>
  <si>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</si>
  <si>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</si>
  <si>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</si>
  <si>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</si>
  <si>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</si>
  <si>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</si>
  <si>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</si>
  <si>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</si>
  <si>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</si>
  <si>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</si>
  <si>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</si>
  <si>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</si>
  <si>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</si>
  <si>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</si>
  <si>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</si>
  <si>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</si>
  <si>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</si>
  <si>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</si>
  <si>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</si>
  <si>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</si>
  <si>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</si>
  <si>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</si>
  <si>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</si>
  <si>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</si>
  <si>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</si>
  <si>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</si>
  <si>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</si>
  <si>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</si>
  <si>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</si>
  <si>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</si>
  <si>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</si>
  <si>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</si>
  <si>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</si>
  <si>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</si>
  <si>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</si>
  <si>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</si>
  <si>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</si>
  <si>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</si>
  <si>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</si>
  <si>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</si>
  <si>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</si>
  <si>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</si>
  <si>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</si>
  <si>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</si>
  <si>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</si>
  <si>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</si>
  <si>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</si>
  <si>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</si>
  <si>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</si>
  <si>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</si>
  <si>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</si>
  <si>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</si>
  <si>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</si>
  <si>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</si>
  <si>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</si>
  <si>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</si>
  <si>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</si>
  <si>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</si>
  <si>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</si>
  <si>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</si>
  <si>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</si>
  <si>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</si>
  <si>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</si>
  <si>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</si>
  <si>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</si>
  <si>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</si>
  <si>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</si>
  <si>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</si>
  <si>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</si>
  <si>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</si>
  <si>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</si>
  <si>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</si>
  <si>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</si>
  <si>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</si>
  <si>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</si>
  <si>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</si>
  <si>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</si>
  <si>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</si>
  <si>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</si>
  <si>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</si>
  <si>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</si>
  <si>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</si>
  <si>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</si>
  <si>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</si>
  <si>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</si>
  <si>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</si>
  <si>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</si>
  <si>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</si>
  <si>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</si>
  <si>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</si>
  <si>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</si>
  <si>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</si>
  <si>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</si>
  <si>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</si>
  <si>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</si>
  <si>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</si>
  <si>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</si>
  <si>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</si>
  <si>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</si>
  <si>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</si>
  <si>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</si>
  <si>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</si>
  <si>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</si>
  <si>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</si>
  <si>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</si>
  <si>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</si>
  <si>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</si>
  <si>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</si>
  <si>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</si>
  <si>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</si>
  <si>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</si>
  <si>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</si>
  <si>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</si>
  <si>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</si>
  <si>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</si>
  <si>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</si>
  <si>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</si>
  <si>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</si>
  <si>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</si>
  <si>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</si>
  <si>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</si>
  <si>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</si>
  <si>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</si>
  <si>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</si>
  <si>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</si>
  <si>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</si>
  <si>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</si>
  <si>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</si>
  <si>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</si>
  <si>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</si>
  <si>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</si>
  <si>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</si>
  <si>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</si>
  <si>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</si>
  <si>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</si>
  <si>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</si>
  <si>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</si>
  <si>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</si>
  <si>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</si>
  <si>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</si>
  <si>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</si>
  <si>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</si>
  <si>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</si>
  <si>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</si>
  <si>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</si>
  <si>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</si>
  <si>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</si>
  <si>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</si>
  <si>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</si>
  <si>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</si>
  <si>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</si>
  <si>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</si>
  <si>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</si>
  <si>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</si>
  <si>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</si>
  <si>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</si>
  <si>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</si>
  <si>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</si>
  <si>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</si>
  <si>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</si>
  <si>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</si>
  <si>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</si>
  <si>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</si>
  <si>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</si>
  <si>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</si>
  <si>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</si>
  <si>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</si>
  <si>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</si>
  <si>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</si>
  <si>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</si>
  <si>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</si>
  <si>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</si>
  <si>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</si>
  <si>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</si>
  <si>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</si>
  <si>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</si>
  <si>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</si>
  <si>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</si>
  <si>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</si>
  <si>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</si>
  <si>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</si>
  <si>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</si>
  <si>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</si>
  <si>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</si>
  <si>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</si>
  <si>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</si>
  <si>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</si>
  <si>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</si>
  <si>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</si>
  <si>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</si>
  <si>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</si>
  <si>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</si>
  <si>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</si>
  <si>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</si>
  <si>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</si>
  <si>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</si>
  <si>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</si>
  <si>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</si>
  <si>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</si>
  <si>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</si>
  <si>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</si>
  <si>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</si>
  <si>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</si>
  <si>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</si>
  <si>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</si>
  <si>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</si>
  <si>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</si>
  <si>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</si>
  <si>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</si>
  <si>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</si>
  <si>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</si>
  <si>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</si>
  <si>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</si>
  <si>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</si>
  <si>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</si>
  <si>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</si>
  <si>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</si>
  <si>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</si>
  <si>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</si>
  <si>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</si>
  <si>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</si>
  <si>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</si>
  <si>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</si>
  <si>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</si>
  <si>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</si>
  <si>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</si>
  <si>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</si>
  <si>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</si>
  <si>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</si>
  <si>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</si>
  <si>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</si>
  <si>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</si>
  <si>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</si>
  <si>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</si>
  <si>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</si>
  <si>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</si>
  <si>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</si>
  <si>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</si>
  <si>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</si>
  <si>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</si>
  <si>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</si>
  <si>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</si>
  <si>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</si>
  <si>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</si>
  <si>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</si>
  <si>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</si>
  <si>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</si>
  <si>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</si>
  <si>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</si>
  <si>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</si>
  <si>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</si>
  <si>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</si>
  <si>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</si>
  <si>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</si>
  <si>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</si>
  <si>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</si>
  <si>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</si>
  <si>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</si>
  <si>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</si>
  <si>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</si>
  <si>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</si>
  <si>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</si>
  <si>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</si>
  <si>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</si>
  <si>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</si>
  <si>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</si>
  <si>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</si>
  <si>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</si>
  <si>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</si>
  <si>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</si>
  <si>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</si>
  <si>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</si>
  <si>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</si>
  <si>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</si>
  <si>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</si>
  <si>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</si>
  <si>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</si>
  <si>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</si>
  <si>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</si>
  <si>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</si>
  <si>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</si>
  <si>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</si>
  <si>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</si>
  <si>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</si>
  <si>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</si>
  <si>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</si>
  <si>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</si>
  <si>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</si>
  <si>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</si>
  <si>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</si>
  <si>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</si>
  <si>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</si>
  <si>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</si>
  <si>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</si>
  <si>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</si>
  <si>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</si>
  <si>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</si>
  <si>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</si>
  <si>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</si>
  <si>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</si>
  <si>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</si>
  <si>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</si>
  <si>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</si>
  <si>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</si>
  <si>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</si>
  <si>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</si>
  <si>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</si>
  <si>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</si>
  <si>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</si>
  <si>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</si>
  <si>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</si>
  <si>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</si>
  <si>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</si>
  <si>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</si>
  <si>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</si>
  <si>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</si>
  <si>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</si>
  <si>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</si>
  <si>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</si>
  <si>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</si>
  <si>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</si>
  <si>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</si>
  <si>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</si>
  <si>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</si>
  <si>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</si>
  <si>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</si>
  <si>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</si>
  <si>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</si>
  <si>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</si>
  <si>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</si>
  <si>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</si>
  <si>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</si>
  <si>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</si>
  <si>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</si>
  <si>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</si>
  <si>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</si>
  <si>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</si>
  <si>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</si>
  <si>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</si>
  <si>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</si>
  <si>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</si>
  <si>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</si>
  <si>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</si>
  <si>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</si>
  <si>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</si>
  <si>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</si>
  <si>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</si>
  <si>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</si>
  <si>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</si>
  <si>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</si>
  <si>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</si>
  <si>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</si>
  <si>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</si>
  <si>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</si>
  <si>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</si>
  <si>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</si>
  <si>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</si>
  <si>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</si>
  <si>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</si>
  <si>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</si>
  <si>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</si>
  <si>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</si>
  <si>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</si>
  <si>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</si>
  <si>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</si>
  <si>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</si>
  <si>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</si>
  <si>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</si>
  <si>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</si>
  <si>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</si>
  <si>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</si>
  <si>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</si>
  <si>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</si>
  <si>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</si>
  <si>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</si>
  <si>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</si>
  <si>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</si>
  <si>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</si>
  <si>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</si>
  <si>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</si>
  <si>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</si>
  <si>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</si>
  <si>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</si>
  <si>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</si>
  <si>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</si>
  <si>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</si>
  <si>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</si>
  <si>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</si>
  <si>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</si>
  <si>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</si>
  <si>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</si>
  <si>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</si>
  <si>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</si>
  <si>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</si>
  <si>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</si>
  <si>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</si>
  <si>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</si>
  <si>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</si>
  <si>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</si>
  <si>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</si>
  <si>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</si>
  <si>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</si>
  <si>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</si>
  <si>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</si>
  <si>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</si>
  <si>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</si>
  <si>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</si>
  <si>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</si>
  <si>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</si>
  <si>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</si>
  <si>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</si>
  <si>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</si>
  <si>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</si>
  <si>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</si>
  <si>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</si>
  <si>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</si>
  <si>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</si>
  <si>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</si>
  <si>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</si>
  <si>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</si>
  <si>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</si>
  <si>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</si>
  <si>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</si>
  <si>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</si>
  <si>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</si>
  <si>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</si>
  <si>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</si>
  <si>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</si>
  <si>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</si>
  <si>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</si>
  <si>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</si>
  <si>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</si>
  <si>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</si>
  <si>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</si>
  <si>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</si>
  <si>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</si>
  <si>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</si>
  <si>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</si>
  <si>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</si>
  <si>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</si>
  <si>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</si>
  <si>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</si>
  <si>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</si>
  <si>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</si>
  <si>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</si>
  <si>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</si>
  <si>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</si>
  <si>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</si>
  <si>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</si>
  <si>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</si>
  <si>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</si>
  <si>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</si>
  <si>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</si>
  <si>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</si>
  <si>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</si>
  <si>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</si>
  <si>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</si>
  <si>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</si>
  <si>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</si>
  <si>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</si>
  <si>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</si>
  <si>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</si>
  <si>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</si>
  <si>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</si>
  <si>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</si>
  <si>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</si>
  <si>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</si>
  <si>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</si>
  <si>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</si>
  <si>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</si>
  <si>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</si>
  <si>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</si>
  <si>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</si>
  <si>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</si>
  <si>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</si>
  <si>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</si>
  <si>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</si>
  <si>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</si>
  <si>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</si>
  <si>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</si>
  <si>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</si>
  <si>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</si>
  <si>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</si>
  <si>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</si>
  <si>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</si>
  <si>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</si>
  <si>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</si>
  <si>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</si>
  <si>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</si>
  <si>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</si>
  <si>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</si>
  <si>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</si>
  <si>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</si>
  <si>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</si>
  <si>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</si>
  <si>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</si>
  <si>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</si>
  <si>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</si>
  <si>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</si>
  <si>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</si>
  <si>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</si>
  <si>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</si>
  <si>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</si>
  <si>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</si>
  <si>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</si>
  <si>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</si>
  <si>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</si>
  <si>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</si>
  <si>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</si>
  <si>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</si>
  <si>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</si>
  <si>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</si>
  <si>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</si>
  <si>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</si>
  <si>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</si>
  <si>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</si>
  <si>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</si>
  <si>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</si>
  <si>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</si>
  <si>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</si>
  <si>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</si>
  <si>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</si>
  <si>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</si>
  <si>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</si>
  <si>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</si>
  <si>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</si>
  <si>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</si>
  <si>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</si>
  <si>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</si>
  <si>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</si>
  <si>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</si>
  <si>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</si>
  <si>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</si>
  <si>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</si>
  <si>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</si>
  <si>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</si>
  <si>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</si>
  <si>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</si>
  <si>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</si>
  <si>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</si>
  <si>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</si>
  <si>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</si>
  <si>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</si>
  <si>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</si>
  <si>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</si>
  <si>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</si>
  <si>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</si>
  <si>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</si>
  <si>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</si>
  <si>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</si>
  <si>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</si>
  <si>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</si>
  <si>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</si>
  <si>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</si>
  <si>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</si>
  <si>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</si>
  <si>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</si>
  <si>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</si>
  <si>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</si>
  <si>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</si>
  <si>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</si>
  <si>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</si>
  <si>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</si>
  <si>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</si>
  <si>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</si>
  <si>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</si>
  <si>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</si>
  <si>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</si>
  <si>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</si>
  <si>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</si>
  <si>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</si>
  <si>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</si>
  <si>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</si>
  <si>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</si>
  <si>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</si>
  <si>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</si>
  <si>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</si>
  <si>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</si>
  <si>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</si>
  <si>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</si>
  <si>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</si>
  <si>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</si>
  <si>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</si>
  <si>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</si>
  <si>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</si>
  <si>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</si>
  <si>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</si>
  <si>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</si>
  <si>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</si>
  <si>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</si>
  <si>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</si>
  <si>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</si>
  <si>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</si>
  <si>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</si>
  <si>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</si>
  <si>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</si>
  <si>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</si>
  <si>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</si>
  <si>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</si>
  <si>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</si>
  <si>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</si>
  <si>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</si>
  <si>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</si>
  <si>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</si>
  <si>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</si>
  <si>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</si>
  <si>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</si>
  <si>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</si>
  <si>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</si>
  <si>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</si>
  <si>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</si>
  <si>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</si>
  <si>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</si>
  <si>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</si>
  <si>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</si>
  <si>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</si>
  <si>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</si>
  <si>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</si>
  <si>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</si>
  <si>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</si>
  <si>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</si>
  <si>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</si>
  <si>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</si>
  <si>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</si>
  <si>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</si>
  <si>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</si>
  <si>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</si>
  <si>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</si>
  <si>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</si>
  <si>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</si>
  <si>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</si>
  <si>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</si>
  <si>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</si>
  <si>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</si>
  <si>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</si>
  <si>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</si>
  <si>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</si>
  <si>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</si>
  <si>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</si>
  <si>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</si>
  <si>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</si>
  <si>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</si>
  <si>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</si>
  <si>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</si>
  <si>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</si>
  <si>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</si>
  <si>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</si>
  <si>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</si>
  <si>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</si>
  <si>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</si>
  <si>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</si>
  <si>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</si>
  <si>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</si>
  <si>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</si>
  <si>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</si>
  <si>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</si>
  <si>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</si>
  <si>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</si>
  <si>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</si>
  <si>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</si>
  <si>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</si>
  <si>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</si>
  <si>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</si>
  <si>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</si>
  <si>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</si>
  <si>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</si>
  <si>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</si>
  <si>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</si>
  <si>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</si>
  <si>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</si>
  <si>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</si>
  <si>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</si>
  <si>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</si>
  <si>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</si>
  <si>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</si>
  <si>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</si>
  <si>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</si>
  <si>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</si>
  <si>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</si>
  <si>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</si>
  <si>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</si>
  <si>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</si>
  <si>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</si>
  <si>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</si>
  <si>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</si>
  <si>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</si>
  <si>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</si>
  <si>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</si>
  <si>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</si>
  <si>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</si>
  <si>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</si>
  <si>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</si>
  <si>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</si>
  <si>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</si>
  <si>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</si>
  <si>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</si>
  <si>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</si>
  <si>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</si>
  <si>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</si>
  <si>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</si>
  <si>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</si>
  <si>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</si>
  <si>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</si>
  <si>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</si>
  <si>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</si>
  <si>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</si>
  <si>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</si>
  <si>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</si>
  <si>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</si>
  <si>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</si>
  <si>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</si>
  <si>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</si>
  <si>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</si>
  <si>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</si>
  <si>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</si>
  <si>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</si>
  <si>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</si>
  <si>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</si>
  <si>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</si>
  <si>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</si>
  <si>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</si>
  <si>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</si>
  <si>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</si>
  <si>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</si>
  <si>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</si>
  <si>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</si>
  <si>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</si>
  <si>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</si>
  <si>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</si>
  <si>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</si>
  <si>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</si>
  <si>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</si>
  <si>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</si>
  <si>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</si>
  <si>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</si>
  <si>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</si>
  <si>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</si>
  <si>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</si>
  <si>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</si>
  <si>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</si>
  <si>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</si>
  <si>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</si>
  <si>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</si>
  <si>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</si>
  <si>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</si>
  <si>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</si>
  <si>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</si>
  <si>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</si>
  <si>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</si>
  <si>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</si>
  <si>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</si>
  <si>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</si>
  <si>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</si>
  <si>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</si>
  <si>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</si>
  <si>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</si>
  <si>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</si>
  <si>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</si>
  <si>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</si>
  <si>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</si>
  <si>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</si>
  <si>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</si>
  <si>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</si>
  <si>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</si>
  <si>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</si>
  <si>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</si>
  <si>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</si>
  <si>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</si>
  <si>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</si>
  <si>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</si>
  <si>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</si>
  <si>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</si>
  <si>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</si>
  <si>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</si>
  <si>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</si>
  <si>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</si>
  <si>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</si>
  <si>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</si>
  <si>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</si>
  <si>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</si>
  <si>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</si>
  <si>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</si>
  <si>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</si>
  <si>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</si>
  <si>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</si>
  <si>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</si>
  <si>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</si>
  <si>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</si>
  <si>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</si>
  <si>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</si>
  <si>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</si>
  <si>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</si>
  <si>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</si>
  <si>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</si>
  <si>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</si>
  <si>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</si>
  <si>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</si>
  <si>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</si>
  <si>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</si>
  <si>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</si>
  <si>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</si>
  <si>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</si>
  <si>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</si>
  <si>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</si>
  <si>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</si>
  <si>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</si>
  <si>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</si>
  <si>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</si>
  <si>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</si>
  <si>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</si>
  <si>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</si>
  <si>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</si>
  <si>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</si>
  <si>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</si>
  <si>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</si>
  <si>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</si>
  <si>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</si>
  <si>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</si>
  <si>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</si>
  <si>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</si>
  <si>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</si>
  <si>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</si>
  <si>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</si>
  <si>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</si>
  <si>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</si>
  <si>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</si>
  <si>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</si>
  <si>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</si>
  <si>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</si>
  <si>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</si>
  <si>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</si>
  <si>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</si>
  <si>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</si>
  <si>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</si>
  <si>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</si>
  <si>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</si>
  <si>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</si>
  <si>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</si>
  <si>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</si>
  <si>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</si>
  <si>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</si>
  <si>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</si>
  <si>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</si>
  <si>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</si>
  <si>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</si>
  <si>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</si>
  <si>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</si>
  <si>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</si>
  <si>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</si>
  <si>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</si>
  <si>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</si>
  <si>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</si>
  <si>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</si>
  <si>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</si>
  <si>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</si>
  <si>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</si>
  <si>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</si>
  <si>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</si>
  <si>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</si>
  <si>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</si>
  <si>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</si>
  <si>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</si>
  <si>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</si>
  <si>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</si>
  <si>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</si>
  <si>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</si>
  <si>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</si>
  <si>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</si>
  <si>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</si>
  <si>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</si>
  <si>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</si>
  <si>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</si>
  <si>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</si>
  <si>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</si>
  <si>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</si>
  <si>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</si>
  <si>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</si>
  <si>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</si>
  <si>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</si>
  <si>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</si>
  <si>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</si>
  <si>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</si>
  <si>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</si>
  <si>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</si>
  <si>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</si>
  <si>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</si>
  <si>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</si>
  <si>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</si>
  <si>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</si>
  <si>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</si>
  <si>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</si>
  <si>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</si>
  <si>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</si>
  <si>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</si>
  <si>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</si>
  <si>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</si>
  <si>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</si>
  <si>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</si>
  <si>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</si>
  <si>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</si>
  <si>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</si>
  <si>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</si>
  <si>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</si>
  <si>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</si>
  <si>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</si>
  <si>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</si>
  <si>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</si>
  <si>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</si>
  <si>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</si>
  <si>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</si>
  <si>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</si>
  <si>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</si>
  <si>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</si>
  <si>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</si>
  <si>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</si>
  <si>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</si>
  <si>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</si>
  <si>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</si>
  <si>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</si>
  <si>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</si>
  <si>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</si>
  <si>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</si>
  <si>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</si>
  <si>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</si>
  <si>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</si>
  <si>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</si>
  <si>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</si>
  <si>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</si>
  <si>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</si>
  <si>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</si>
  <si>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</si>
  <si>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</si>
  <si>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</si>
  <si>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</si>
  <si>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</si>
  <si>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</si>
  <si>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</si>
  <si>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</si>
  <si>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</si>
  <si>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</si>
  <si>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</si>
  <si>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</si>
  <si>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</si>
  <si>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</si>
  <si>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</si>
  <si>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</si>
  <si>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</si>
  <si>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</si>
  <si>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</si>
  <si>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</si>
  <si>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</si>
  <si>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</si>
  <si>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</si>
  <si>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</si>
  <si>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</si>
  <si>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</si>
  <si>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</si>
  <si>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</si>
  <si>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</si>
  <si>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</si>
  <si>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</si>
  <si>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</si>
  <si>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</si>
  <si>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</si>
  <si>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</si>
  <si>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</si>
  <si>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</si>
  <si>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</si>
  <si>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</si>
  <si>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</si>
  <si>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</si>
  <si>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</si>
  <si>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</si>
  <si>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</si>
  <si>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</si>
  <si>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</si>
  <si>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</si>
  <si>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</si>
  <si>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</si>
  <si>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</si>
  <si>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</si>
  <si>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</si>
  <si>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</si>
  <si>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</si>
  <si>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</si>
  <si>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</si>
  <si>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</si>
  <si>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</si>
  <si>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</si>
  <si>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</si>
  <si>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</si>
  <si>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</si>
  <si>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</si>
  <si>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</si>
  <si>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</si>
  <si>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</si>
  <si>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</si>
  <si>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</si>
  <si>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</si>
  <si>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</si>
  <si>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</si>
  <si>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</si>
  <si>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</si>
  <si>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</si>
  <si>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</si>
  <si>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</si>
  <si>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</si>
  <si>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</si>
  <si>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</si>
  <si>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</si>
  <si>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</si>
  <si>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</si>
  <si>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</si>
  <si>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</si>
  <si>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</si>
  <si>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</si>
  <si>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</si>
  <si>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</si>
  <si>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</si>
  <si>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</si>
  <si>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</si>
  <si>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</si>
  <si>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</si>
  <si>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</si>
  <si>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</si>
  <si>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</si>
  <si>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</si>
  <si>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</si>
  <si>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</si>
  <si>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</si>
  <si>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</si>
  <si>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</si>
  <si>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</si>
  <si>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</si>
  <si>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</si>
  <si>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</si>
  <si>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</si>
  <si>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</si>
  <si>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</si>
  <si>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</si>
  <si>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</si>
  <si>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</si>
  <si>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</si>
  <si>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</si>
  <si>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</si>
  <si>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</si>
  <si>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</si>
  <si>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</si>
  <si>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</si>
  <si>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</si>
  <si>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</si>
  <si>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</si>
  <si>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</si>
  <si>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</si>
  <si>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</si>
  <si>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</si>
  <si>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</si>
  <si>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</si>
  <si>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</si>
  <si>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</si>
  <si>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</si>
  <si>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</si>
  <si>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</si>
  <si>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</si>
  <si>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</si>
  <si>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</si>
  <si>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</si>
  <si>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</si>
  <si>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</si>
  <si>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</si>
  <si>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</si>
  <si>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</si>
  <si>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</si>
  <si>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</si>
  <si>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</si>
  <si>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</si>
  <si>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</si>
  <si>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</si>
  <si>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</si>
  <si>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</si>
  <si>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</si>
  <si>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</si>
  <si>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</si>
  <si>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</si>
  <si>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</si>
  <si>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</si>
  <si>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</si>
  <si>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</si>
  <si>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</si>
  <si>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</si>
  <si>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</si>
  <si>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</si>
  <si>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</si>
  <si>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</si>
  <si>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</si>
  <si>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</si>
  <si>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</si>
  <si>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</si>
  <si>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</si>
  <si>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</si>
  <si>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</si>
  <si>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</si>
  <si>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</si>
  <si>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</si>
  <si>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</si>
  <si>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</si>
  <si>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</si>
  <si>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</si>
  <si>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</si>
  <si>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</si>
  <si>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</si>
  <si>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</si>
  <si>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</si>
  <si>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</si>
  <si>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</si>
  <si>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</si>
  <si>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</si>
  <si>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</si>
  <si>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</si>
  <si>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</si>
  <si>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</si>
  <si>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</si>
  <si>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</si>
  <si>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</si>
  <si>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</si>
  <si>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</si>
  <si>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</si>
  <si>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</si>
  <si>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</si>
  <si>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</si>
  <si>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</si>
  <si>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</si>
  <si>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</si>
  <si>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</si>
  <si>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</si>
  <si>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</si>
  <si>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</si>
  <si>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</si>
  <si>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</si>
  <si>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</si>
  <si>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</si>
  <si>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</si>
  <si>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</si>
  <si>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</si>
  <si>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</si>
  <si>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</si>
  <si>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</si>
  <si>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</si>
  <si>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</si>
  <si>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</si>
  <si>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</si>
  <si>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</si>
  <si>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</si>
  <si>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</si>
  <si>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</si>
  <si>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</si>
  <si>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</si>
  <si>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</si>
  <si>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</si>
  <si>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</si>
  <si>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</si>
  <si>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</si>
  <si>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</si>
  <si>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</si>
  <si>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</si>
  <si>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</si>
  <si>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</si>
  <si>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</si>
  <si>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</si>
  <si>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</si>
  <si>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</si>
  <si>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</si>
  <si>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</si>
  <si>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</si>
  <si>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</si>
  <si>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</si>
  <si>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</si>
  <si>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</si>
  <si>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</si>
  <si>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</si>
  <si>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</si>
  <si>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</si>
  <si>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</si>
  <si>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</si>
  <si>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</si>
  <si>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</si>
  <si>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</si>
  <si>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</si>
  <si>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</si>
  <si>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</si>
  <si>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</si>
  <si>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</si>
  <si>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</si>
  <si>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</si>
  <si>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</si>
  <si>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</si>
  <si>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</si>
  <si>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</si>
  <si>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</si>
  <si>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</si>
  <si>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</si>
  <si>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</si>
  <si>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</si>
  <si>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</si>
  <si>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</si>
  <si>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</si>
  <si>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</si>
  <si>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</si>
  <si>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</si>
  <si>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</si>
  <si>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</si>
  <si>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</si>
  <si>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</si>
  <si>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</si>
  <si>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</si>
  <si>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</si>
  <si>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</si>
  <si>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</si>
  <si>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</si>
  <si>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</si>
  <si>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</si>
  <si>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</si>
  <si>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</si>
  <si>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</si>
  <si>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</si>
  <si>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</si>
  <si>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</si>
  <si>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</si>
  <si>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</si>
  <si>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</si>
  <si>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</si>
  <si>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</si>
  <si>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</si>
  <si>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</si>
  <si>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</si>
  <si>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</si>
  <si>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</si>
  <si>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</si>
  <si>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</si>
  <si>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</si>
  <si>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</si>
  <si>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</si>
  <si>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</si>
  <si>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</si>
  <si>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</si>
  <si>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</si>
  <si>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</si>
  <si>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</si>
  <si>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</si>
  <si>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</si>
  <si>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</si>
  <si>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</si>
  <si>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</si>
  <si>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</si>
  <si>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</si>
  <si>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</si>
  <si>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</si>
  <si>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</si>
  <si>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</si>
  <si>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</si>
  <si>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</si>
  <si>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</si>
  <si>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</si>
  <si>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</si>
  <si>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</si>
  <si>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</si>
  <si>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</si>
  <si>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</si>
  <si>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</si>
  <si>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</si>
  <si>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</si>
  <si>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</si>
  <si>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</si>
  <si>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</si>
  <si>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</si>
  <si>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</si>
  <si>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</si>
  <si>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</si>
  <si>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</si>
  <si>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</si>
  <si>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</si>
  <si>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</si>
  <si>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</si>
  <si>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</si>
  <si>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</si>
  <si>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</si>
  <si>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</si>
  <si>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</si>
  <si>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</si>
  <si>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</si>
  <si>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</si>
  <si>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</si>
  <si>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</si>
  <si>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</si>
  <si>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</si>
  <si>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</si>
  <si>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</si>
  <si>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</si>
  <si>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</si>
  <si>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</si>
  <si>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</si>
  <si>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</si>
  <si>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</si>
  <si>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</si>
  <si>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</si>
  <si>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</si>
  <si>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</si>
  <si>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</si>
  <si>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</si>
  <si>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</si>
  <si>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</si>
  <si>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</si>
  <si>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</si>
  <si>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</si>
  <si>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</si>
  <si>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</si>
  <si>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</si>
  <si>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</si>
  <si>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</si>
  <si>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</si>
  <si>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</si>
  <si>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</si>
  <si>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</si>
  <si>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</si>
  <si>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</si>
  <si>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</si>
  <si>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</si>
  <si>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</si>
  <si>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</si>
  <si>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</si>
  <si>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</si>
  <si>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</si>
  <si>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</si>
  <si>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</si>
  <si>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</si>
  <si>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</si>
  <si>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</si>
  <si>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</si>
  <si>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</si>
  <si>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</si>
  <si>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</si>
  <si>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</si>
  <si>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</si>
  <si>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</si>
  <si>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</si>
  <si>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</si>
  <si>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</si>
  <si>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</si>
  <si>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</si>
  <si>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</si>
  <si>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</si>
  <si>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</si>
  <si>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</si>
  <si>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</si>
  <si>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</si>
  <si>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</si>
  <si>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</si>
  <si>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</si>
  <si>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</si>
  <si>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</si>
  <si>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</si>
  <si>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</si>
  <si>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</si>
  <si>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</si>
  <si>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</si>
  <si>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</si>
  <si>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</si>
  <si>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</si>
  <si>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</si>
  <si>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</si>
  <si>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</si>
  <si>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</si>
  <si>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</si>
  <si>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</si>
  <si>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</si>
  <si>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</si>
  <si>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</si>
  <si>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</si>
  <si>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</si>
  <si>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</si>
  <si>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</si>
  <si>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</si>
  <si>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</si>
  <si>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</si>
  <si>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</si>
  <si>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</si>
  <si>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</si>
  <si>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</si>
  <si>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</si>
  <si>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</si>
  <si>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</si>
  <si>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</si>
  <si>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</si>
  <si>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</si>
  <si>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</si>
  <si>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</si>
  <si>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</si>
  <si>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</si>
  <si>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</si>
  <si>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</si>
  <si>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</si>
  <si>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</si>
  <si>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</si>
  <si>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</si>
  <si>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</si>
  <si>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</si>
  <si>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</si>
  <si>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</si>
  <si>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</si>
  <si>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</si>
  <si>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</si>
  <si>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</si>
  <si>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</si>
  <si>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</si>
  <si>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</si>
  <si>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</si>
  <si>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</si>
  <si>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</si>
  <si>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</si>
  <si>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</si>
  <si>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</si>
  <si>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</si>
  <si>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</si>
  <si>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</si>
  <si>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</si>
  <si>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</si>
  <si>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</si>
  <si>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</si>
  <si>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</si>
  <si>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</si>
  <si>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</si>
  <si>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</si>
  <si>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</si>
  <si>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</si>
  <si>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</si>
  <si>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</si>
  <si>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</si>
  <si>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</si>
  <si>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</si>
  <si>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</si>
  <si>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</si>
  <si>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</si>
  <si>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</si>
  <si>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</si>
  <si>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</si>
  <si>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</si>
  <si>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</si>
  <si>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</si>
  <si>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</si>
  <si>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</si>
  <si>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</si>
  <si>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</si>
  <si>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</si>
  <si>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</si>
  <si>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</si>
  <si>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</si>
  <si>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</si>
  <si>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</si>
  <si>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</si>
  <si>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</si>
  <si>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</si>
  <si>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</si>
  <si>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</si>
  <si>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</si>
  <si>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</si>
  <si>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</si>
  <si>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</si>
  <si>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</si>
  <si>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</si>
  <si>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</si>
  <si>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</si>
  <si>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</si>
  <si>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</si>
  <si>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</si>
  <si>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</si>
  <si>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</si>
  <si>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</si>
  <si>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</si>
  <si>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</si>
  <si>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</si>
  <si>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</si>
  <si>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</si>
  <si>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</si>
  <si>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</si>
  <si>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</si>
  <si>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</si>
  <si>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</si>
  <si>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</si>
  <si>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</si>
  <si>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</si>
  <si>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</si>
  <si>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</si>
  <si>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</si>
  <si>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</si>
  <si>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</si>
  <si>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</si>
  <si>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</si>
  <si>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</si>
  <si>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</si>
  <si>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</si>
  <si>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</si>
  <si>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</si>
  <si>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</si>
  <si>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</si>
  <si>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</si>
  <si>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</si>
  <si>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</si>
  <si>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</si>
  <si>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</si>
  <si>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</si>
  <si>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</si>
  <si>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</si>
  <si>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</si>
  <si>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</si>
  <si>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</si>
  <si>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</si>
  <si>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</si>
  <si>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</si>
  <si>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</si>
  <si>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</si>
  <si>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</si>
  <si>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</si>
  <si>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</si>
  <si>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</si>
  <si>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</si>
  <si>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</si>
  <si>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</si>
  <si>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</si>
  <si>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</si>
  <si>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</si>
  <si>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</si>
  <si>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</si>
  <si>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</si>
  <si>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</si>
  <si>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</si>
  <si>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</si>
  <si>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</si>
  <si>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</si>
  <si>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</si>
  <si>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</si>
  <si>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</si>
  <si>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</si>
  <si>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</si>
  <si>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</si>
  <si>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</si>
  <si>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</si>
  <si>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</si>
  <si>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</si>
  <si>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</si>
  <si>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</si>
  <si>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</si>
  <si>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</si>
  <si>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</si>
  <si>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</si>
  <si>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</si>
  <si>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</si>
  <si>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</si>
  <si>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</si>
  <si>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</si>
  <si>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</si>
  <si>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</si>
  <si>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</si>
  <si>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</si>
  <si>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</si>
  <si>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</si>
  <si>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</si>
  <si>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</si>
  <si>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</si>
  <si>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</si>
  <si>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</si>
  <si>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</si>
  <si>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</si>
  <si>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</si>
  <si>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</si>
  <si>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</si>
  <si>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</si>
  <si>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</si>
  <si>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</si>
  <si>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</si>
  <si>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</si>
  <si>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</si>
  <si>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</si>
  <si>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</si>
  <si>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</si>
  <si>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</si>
  <si>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</si>
  <si>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</si>
  <si>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</si>
  <si>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</si>
  <si>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</si>
  <si>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</si>
  <si>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</si>
  <si>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</si>
  <si>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</si>
  <si>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</si>
  <si>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</si>
  <si>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</si>
  <si>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</si>
  <si>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</si>
  <si>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</si>
  <si>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</si>
  <si>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</si>
  <si>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</si>
  <si>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</si>
  <si>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</si>
  <si>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</si>
  <si>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</si>
  <si>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</si>
  <si>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</si>
  <si>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</si>
  <si>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</si>
  <si>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</si>
  <si>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</si>
  <si>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</si>
  <si>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</si>
  <si>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</si>
  <si>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</si>
  <si>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</si>
  <si>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</si>
  <si>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</si>
  <si>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</si>
  <si>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</si>
  <si>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</si>
  <si>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</si>
  <si>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</si>
  <si>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</si>
  <si>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</si>
  <si>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</si>
  <si>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</si>
  <si>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</si>
  <si>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</si>
  <si>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</si>
  <si>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</si>
  <si>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</si>
  <si>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</si>
  <si>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</si>
  <si>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</si>
  <si>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</si>
  <si>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</si>
  <si>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</si>
  <si>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</si>
  <si>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</si>
  <si>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</si>
  <si>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</si>
  <si>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</si>
  <si>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</si>
  <si>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</si>
  <si>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</si>
  <si>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</si>
  <si>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</si>
  <si>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</si>
  <si>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</si>
  <si>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</si>
  <si>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</si>
  <si>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</si>
  <si>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</si>
  <si>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</si>
  <si>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</si>
  <si>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</si>
  <si>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</si>
  <si>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</si>
  <si>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</si>
  <si>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</si>
  <si>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</si>
  <si>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</si>
  <si>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</si>
  <si>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</si>
  <si>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</si>
  <si>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</si>
  <si>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</si>
  <si>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</si>
  <si>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</si>
  <si>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</si>
  <si>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</si>
  <si>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</si>
  <si>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</si>
  <si>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</si>
  <si>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</si>
  <si>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</si>
  <si>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</si>
  <si>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</si>
  <si>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</si>
  <si>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</si>
  <si>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</si>
  <si>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</si>
  <si>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</si>
  <si>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</si>
  <si>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</si>
  <si>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</si>
  <si>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</si>
  <si>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</si>
  <si>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</si>
  <si>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</si>
  <si>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</si>
  <si>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</si>
  <si>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</si>
  <si>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</si>
  <si>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</si>
  <si>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</si>
  <si>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</si>
  <si>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</si>
  <si>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</si>
  <si>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</si>
  <si>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</si>
  <si>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</si>
  <si>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</si>
  <si>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</si>
  <si>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</si>
  <si>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</si>
  <si>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</si>
  <si>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</si>
  <si>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</si>
  <si>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</si>
  <si>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</si>
  <si>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</si>
  <si>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</si>
  <si>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</si>
  <si>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</si>
  <si>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</si>
  <si>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</si>
  <si>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</si>
  <si>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</si>
  <si>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</si>
  <si>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</si>
  <si>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</si>
  <si>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</si>
  <si>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</si>
  <si>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</si>
  <si>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</si>
  <si>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</si>
  <si>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</si>
  <si>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</si>
  <si>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</si>
  <si>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</si>
  <si>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</si>
  <si>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</si>
  <si>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</si>
  <si>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</si>
  <si>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</si>
  <si>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</si>
  <si>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</si>
  <si>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</si>
  <si>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</si>
  <si>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</si>
  <si>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</si>
  <si>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</si>
  <si>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</si>
  <si>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</si>
  <si>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</si>
  <si>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</si>
  <si>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</si>
  <si>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</si>
  <si>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</si>
  <si>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</si>
  <si>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</si>
  <si>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</si>
  <si>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</si>
  <si>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</si>
  <si>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</si>
  <si>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</si>
  <si>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</si>
  <si>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</si>
  <si>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</si>
  <si>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</si>
  <si>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</si>
  <si>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</si>
  <si>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</si>
  <si>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</si>
  <si>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</si>
  <si>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</si>
  <si>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</si>
  <si>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</si>
  <si>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</si>
  <si>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</si>
  <si>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</si>
  <si>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</si>
  <si>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</si>
  <si>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</si>
  <si>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</si>
  <si>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</si>
  <si>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</si>
  <si>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</si>
  <si>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</si>
  <si>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</si>
  <si>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</si>
  <si>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</si>
  <si>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</si>
  <si>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</si>
  <si>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</si>
  <si>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</si>
  <si>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</si>
  <si>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</si>
  <si>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</si>
  <si>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</si>
  <si>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</si>
  <si>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</si>
  <si>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</si>
  <si>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</si>
  <si>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</si>
  <si>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</si>
  <si>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</si>
  <si>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</si>
  <si>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</si>
  <si>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</si>
  <si>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</si>
  <si>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</si>
  <si>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</si>
  <si>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</si>
  <si>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</si>
  <si>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</si>
  <si>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</si>
  <si>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</si>
  <si>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</si>
  <si>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</si>
  <si>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</si>
  <si>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</si>
  <si>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</si>
  <si>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</si>
  <si>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</si>
  <si>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</si>
  <si>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</si>
  <si>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</si>
  <si>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</si>
  <si>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</si>
  <si>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</si>
  <si>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</si>
  <si>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</si>
  <si>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</si>
  <si>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</si>
  <si>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</si>
  <si>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</si>
  <si>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</si>
  <si>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</si>
  <si>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</si>
  <si>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</si>
  <si>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</si>
  <si>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</si>
  <si>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</si>
  <si>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</si>
  <si>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</si>
  <si>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</si>
  <si>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</si>
  <si>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</si>
  <si>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</si>
  <si>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</si>
  <si>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</si>
  <si>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</si>
  <si>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</si>
  <si>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</si>
  <si>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</si>
  <si>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</si>
  <si>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</si>
  <si>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</si>
  <si>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</si>
  <si>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</si>
  <si>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</si>
  <si>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</si>
  <si>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</si>
  <si>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</si>
  <si>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</si>
  <si>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</si>
  <si>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</si>
  <si>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</si>
  <si>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</si>
  <si>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</si>
  <si>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</si>
  <si>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</si>
  <si>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</si>
  <si>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</si>
  <si>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</si>
  <si>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</si>
  <si>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</si>
  <si>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</si>
  <si>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</si>
  <si>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</si>
  <si>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</si>
  <si>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</si>
  <si>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</si>
  <si>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</si>
  <si>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</si>
  <si>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</si>
  <si>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</si>
  <si>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</si>
  <si>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</si>
  <si>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</si>
  <si>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</si>
  <si>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</si>
  <si>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</si>
  <si>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</si>
  <si>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</si>
  <si>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</si>
  <si>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</si>
  <si>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</si>
  <si>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</si>
  <si>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</si>
  <si>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</si>
  <si>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</si>
  <si>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</si>
  <si>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</si>
  <si>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</si>
  <si>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</si>
  <si>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</si>
  <si>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</si>
  <si>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</si>
  <si>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</si>
  <si>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</si>
  <si>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</si>
  <si>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</si>
  <si>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</si>
  <si>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</si>
  <si>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</si>
  <si>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</si>
  <si>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</si>
  <si>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</si>
  <si>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</si>
  <si>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</si>
  <si>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</si>
  <si>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</si>
  <si>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</si>
  <si>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</si>
  <si>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</si>
  <si>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</si>
  <si>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</si>
  <si>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</si>
  <si>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</si>
  <si>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</si>
  <si>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</si>
  <si>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</si>
  <si>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</si>
  <si>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</si>
  <si>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</si>
  <si>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</si>
  <si>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</si>
  <si>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</si>
  <si>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</si>
  <si>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</si>
  <si>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</si>
  <si>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</si>
  <si>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</si>
  <si>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</si>
  <si>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</si>
  <si>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</si>
  <si>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</si>
  <si>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</si>
  <si>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</si>
  <si>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</si>
  <si>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</si>
  <si>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</si>
  <si>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</si>
  <si>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</si>
  <si>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</si>
  <si>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</si>
  <si>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</si>
  <si>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</si>
  <si>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</si>
  <si>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</si>
  <si>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</si>
  <si>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</si>
  <si>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</si>
  <si>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</si>
  <si>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</si>
  <si>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</si>
  <si>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</si>
  <si>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</si>
  <si>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</si>
  <si>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</si>
  <si>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</si>
  <si>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</si>
  <si>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</si>
  <si>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</si>
  <si>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</si>
  <si>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</si>
  <si>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</si>
  <si>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</si>
  <si>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</si>
  <si>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</si>
  <si>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</si>
  <si>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</si>
  <si>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</si>
  <si>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</si>
  <si>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</si>
  <si>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</si>
  <si>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</si>
  <si>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</si>
  <si>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</si>
  <si>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</si>
  <si>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</si>
  <si>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</si>
  <si>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</si>
  <si>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</si>
  <si>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</si>
  <si>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</si>
  <si>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</si>
  <si>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</si>
  <si>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</si>
  <si>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</si>
  <si>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</si>
  <si>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</si>
  <si>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</si>
  <si>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</si>
  <si>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</si>
  <si>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</si>
  <si>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</si>
  <si>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</si>
  <si>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</si>
  <si>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</si>
  <si>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</si>
  <si>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</si>
  <si>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</si>
  <si>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</si>
  <si>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</si>
  <si>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</si>
  <si>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</si>
  <si>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</si>
  <si>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</si>
  <si>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</si>
  <si>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</si>
  <si>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</si>
  <si>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</si>
  <si>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</si>
  <si>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</si>
  <si>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</si>
  <si>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</si>
  <si>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</si>
  <si>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</si>
  <si>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</si>
  <si>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</si>
  <si>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</si>
  <si>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</si>
  <si>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</si>
  <si>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</si>
  <si>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</si>
  <si>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</si>
  <si>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</si>
  <si>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</si>
  <si>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</si>
  <si>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</si>
  <si>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</si>
  <si>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</si>
  <si>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</si>
  <si>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</si>
  <si>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</si>
  <si>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</si>
  <si>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</si>
  <si>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</si>
  <si>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</si>
  <si>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</si>
  <si>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</si>
  <si>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</si>
  <si>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</si>
  <si>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</si>
  <si>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</si>
  <si>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</si>
  <si>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</si>
  <si>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</si>
  <si>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</si>
  <si>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</si>
  <si>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</si>
  <si>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</si>
  <si>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</si>
  <si>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</si>
  <si>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</si>
  <si>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</si>
  <si>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</si>
  <si>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</si>
  <si>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</si>
  <si>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</si>
  <si>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</si>
  <si>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</si>
  <si>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</si>
  <si>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</si>
  <si>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</si>
  <si>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</si>
  <si>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</si>
  <si>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</si>
  <si>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</si>
  <si>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</si>
  <si>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</si>
  <si>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</si>
  <si>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</si>
  <si>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</si>
  <si>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</si>
  <si>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</si>
  <si>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</si>
  <si>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</si>
  <si>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</si>
  <si>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</si>
  <si>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</si>
  <si>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</si>
  <si>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</si>
  <si>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</si>
  <si>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</si>
  <si>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</si>
  <si>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</si>
  <si>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</si>
  <si>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</si>
  <si>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</si>
  <si>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</si>
  <si>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</si>
  <si>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</si>
  <si>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</si>
  <si>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</si>
  <si>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</si>
  <si>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</si>
  <si>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</si>
  <si>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</si>
  <si>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</si>
  <si>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</si>
  <si>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</si>
  <si>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</si>
  <si>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</si>
  <si>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</si>
  <si>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</si>
  <si>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</si>
  <si>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</si>
  <si>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</si>
  <si>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</si>
  <si>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</si>
  <si>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</si>
  <si>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</si>
  <si>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</si>
  <si>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</si>
  <si>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</si>
  <si>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</si>
  <si>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</si>
  <si>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</si>
  <si>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</si>
  <si>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</si>
  <si>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</si>
  <si>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</si>
  <si>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</si>
  <si>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</si>
  <si>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</si>
  <si>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</si>
  <si>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</si>
  <si>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</si>
  <si>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</si>
  <si>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</si>
  <si>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</si>
  <si>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</si>
  <si>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</si>
  <si>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</si>
  <si>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</si>
  <si>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</si>
  <si>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</si>
  <si>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</si>
  <si>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</si>
  <si>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</si>
  <si>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</si>
  <si>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</si>
  <si>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</si>
  <si>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</si>
  <si>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</si>
  <si>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</si>
  <si>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</si>
  <si>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</si>
  <si>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</si>
  <si>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</si>
  <si>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</si>
  <si>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</si>
  <si>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</si>
  <si>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</si>
  <si>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</si>
  <si>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</si>
  <si>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</si>
  <si>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</si>
  <si>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</si>
  <si>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</si>
  <si>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</si>
  <si>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</si>
  <si>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</si>
  <si>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</si>
  <si>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</si>
  <si>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</si>
  <si>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</si>
  <si>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</si>
  <si>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</si>
  <si>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</si>
  <si>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</si>
  <si>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</si>
  <si>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</si>
  <si>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</si>
  <si>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</si>
  <si>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</si>
  <si>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</si>
  <si>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</si>
  <si>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</si>
  <si>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</si>
  <si>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</si>
  <si>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</si>
  <si>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</si>
  <si>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</si>
  <si>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</si>
  <si>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</si>
  <si>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</si>
  <si>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</si>
  <si>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</si>
  <si>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</si>
  <si>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</si>
  <si>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</si>
  <si>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</si>
  <si>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</si>
  <si>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</si>
  <si>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</si>
  <si>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</si>
  <si>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</si>
  <si>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</si>
  <si>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</si>
  <si>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</si>
  <si>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</si>
  <si>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</si>
  <si>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</si>
  <si>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</si>
  <si>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</si>
  <si>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</si>
  <si>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</si>
  <si>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</si>
  <si>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</si>
  <si>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</si>
  <si>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</si>
  <si>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</si>
  <si>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</si>
  <si>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</si>
  <si>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</si>
  <si>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</si>
  <si>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</si>
  <si>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</si>
  <si>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</si>
  <si>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</si>
  <si>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</si>
  <si>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</si>
  <si>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</si>
  <si>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</si>
  <si>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</si>
  <si>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</si>
  <si>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</si>
  <si>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</si>
  <si>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</si>
  <si>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</si>
  <si>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</si>
  <si>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</si>
  <si>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</si>
  <si>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</si>
  <si>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</si>
  <si>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</si>
  <si>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</si>
  <si>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</si>
  <si>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</si>
  <si>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</si>
  <si>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</si>
  <si>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</si>
  <si>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</si>
  <si>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</si>
  <si>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</si>
  <si>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</si>
  <si>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</si>
  <si>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</si>
  <si>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</si>
  <si>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</si>
  <si>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</si>
  <si>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</si>
  <si>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</si>
  <si>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</si>
  <si>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</si>
  <si>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</si>
  <si>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</si>
  <si>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</si>
  <si>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</si>
  <si>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</si>
  <si>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</si>
  <si>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</si>
  <si>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</si>
  <si>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</si>
  <si>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</si>
  <si>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</si>
  <si>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</si>
  <si>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</si>
  <si>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</si>
  <si>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</si>
  <si>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</si>
  <si>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</si>
  <si>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</si>
  <si>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</si>
  <si>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</si>
  <si>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</si>
  <si>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</si>
  <si>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</si>
  <si>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</si>
  <si>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</si>
  <si>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</si>
  <si>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</si>
  <si>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</si>
  <si>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</si>
  <si>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</si>
  <si>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</si>
  <si>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</si>
  <si>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</si>
  <si>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</si>
  <si>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</si>
  <si>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</si>
  <si>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</si>
  <si>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</si>
  <si>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</si>
  <si>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</si>
  <si>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</si>
  <si>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</si>
  <si>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</si>
  <si>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</si>
  <si>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</si>
  <si>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</si>
  <si>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</si>
  <si>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</si>
  <si>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</si>
  <si>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</si>
  <si>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</si>
  <si>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</si>
  <si>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</si>
  <si>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</si>
  <si>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</si>
  <si>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</si>
  <si>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</si>
  <si>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</si>
  <si>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</si>
  <si>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</si>
  <si>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</si>
  <si>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</si>
  <si>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</si>
  <si>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</si>
  <si>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</si>
  <si>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</si>
  <si>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</si>
  <si>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</si>
  <si>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</si>
  <si>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</si>
  <si>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</si>
  <si>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</si>
  <si>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</si>
  <si>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</si>
  <si>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</si>
  <si>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</si>
  <si>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</si>
  <si>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</si>
  <si>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</si>
  <si>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</si>
  <si>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</si>
  <si>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</si>
  <si>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</si>
  <si>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</si>
  <si>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</si>
  <si>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</si>
  <si>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</si>
  <si>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</si>
  <si>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</si>
  <si>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</si>
  <si>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</si>
  <si>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</si>
  <si>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</si>
  <si>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</si>
  <si>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</si>
  <si>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</si>
  <si>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</si>
  <si>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</si>
  <si>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</si>
  <si>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</si>
  <si>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</si>
  <si>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</si>
  <si>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</si>
  <si>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</si>
  <si>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</si>
  <si>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</si>
  <si>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</si>
  <si>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</si>
  <si>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</si>
  <si>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</si>
  <si>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</si>
  <si>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</si>
  <si>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</si>
  <si>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</si>
  <si>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</si>
  <si>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</si>
  <si>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</si>
  <si>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</si>
  <si>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</si>
  <si>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</si>
  <si>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</si>
  <si>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</si>
  <si>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</si>
  <si>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</si>
  <si>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</si>
  <si>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</si>
  <si>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</si>
  <si>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</si>
  <si>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</si>
  <si>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</si>
  <si>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</si>
  <si>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</si>
  <si>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</si>
  <si>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</si>
  <si>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</si>
  <si>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</si>
  <si>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</si>
  <si>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</si>
  <si>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</si>
  <si>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</si>
  <si>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</si>
  <si>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</si>
  <si>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</si>
  <si>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</si>
  <si>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</si>
  <si>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</si>
  <si>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</si>
  <si>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</si>
  <si>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</si>
  <si>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</si>
  <si>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</si>
  <si>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</si>
  <si>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</si>
  <si>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</si>
  <si>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</si>
  <si>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</si>
  <si>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</si>
  <si>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</si>
  <si>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</si>
  <si>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</si>
  <si>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</si>
  <si>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</si>
  <si>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</si>
  <si>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</si>
  <si>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</si>
  <si>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</si>
  <si>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</si>
  <si>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</si>
  <si>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</si>
  <si>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</si>
  <si>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</si>
  <si>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</si>
  <si>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</si>
  <si>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</si>
  <si>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</si>
  <si>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</si>
  <si>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</si>
  <si>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</si>
  <si>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</si>
  <si>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</si>
  <si>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</si>
  <si>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</si>
  <si>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</si>
  <si>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</si>
  <si>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</si>
  <si>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</si>
  <si>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</si>
  <si>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</si>
  <si>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</si>
  <si>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</si>
  <si>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</si>
  <si>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</si>
  <si>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</si>
  <si>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</si>
  <si>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</si>
  <si>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</si>
  <si>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</si>
  <si>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</si>
  <si>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</si>
  <si>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</si>
  <si>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</si>
  <si>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</si>
  <si>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</si>
  <si>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</si>
  <si>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</si>
  <si>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</si>
  <si>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</si>
  <si>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</si>
  <si>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</si>
  <si>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</si>
  <si>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</si>
  <si>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</si>
  <si>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</si>
  <si>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</si>
  <si>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</si>
  <si>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</si>
  <si>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</si>
  <si>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</si>
  <si>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</si>
  <si>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</si>
  <si>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</si>
  <si>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</si>
  <si>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</si>
  <si>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</si>
  <si>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</si>
  <si>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</si>
  <si>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</si>
  <si>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</si>
  <si>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</si>
  <si>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</si>
  <si>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</si>
  <si>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</si>
  <si>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</si>
  <si>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</si>
  <si>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</si>
  <si>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</si>
  <si>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</si>
  <si>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</si>
  <si>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</si>
  <si>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</si>
  <si>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</si>
  <si>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</si>
  <si>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</si>
  <si>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</si>
  <si>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</si>
  <si>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</si>
  <si>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</si>
  <si>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</si>
  <si>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</si>
  <si>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</si>
  <si>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</si>
  <si>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</si>
  <si>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</si>
  <si>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</si>
  <si>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</si>
  <si>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</si>
  <si>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</si>
  <si>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</si>
  <si>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</si>
  <si>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</si>
  <si>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</si>
  <si>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</si>
  <si>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</si>
  <si>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</si>
  <si>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</si>
  <si>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</si>
  <si>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</si>
  <si>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</si>
  <si>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</si>
  <si>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</si>
  <si>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</si>
  <si>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</si>
  <si>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</si>
  <si>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</si>
  <si>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</si>
  <si>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</si>
  <si>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</si>
  <si>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</si>
  <si>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</si>
  <si>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</si>
  <si>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</si>
  <si>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</si>
  <si>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</si>
  <si>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</si>
  <si>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</si>
  <si>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</si>
  <si>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</si>
  <si>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</si>
  <si>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</si>
  <si>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</si>
  <si>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</si>
  <si>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</si>
  <si>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</si>
  <si>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</si>
  <si>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</si>
  <si>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</si>
  <si>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</si>
  <si>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</si>
  <si>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</si>
  <si>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</si>
  <si>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</si>
  <si>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</si>
  <si>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</si>
  <si>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</si>
  <si>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</si>
  <si>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</si>
  <si>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</si>
  <si>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</si>
  <si>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</si>
  <si>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</si>
  <si>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</si>
  <si>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</si>
  <si>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</si>
  <si>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</si>
  <si>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</si>
  <si>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</si>
  <si>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</si>
  <si>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</si>
  <si>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</si>
  <si>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</si>
  <si>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</si>
  <si>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</si>
  <si>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</si>
  <si>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</si>
  <si>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</si>
  <si>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</si>
  <si>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</si>
  <si>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</si>
  <si>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</si>
  <si>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</si>
  <si>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</si>
  <si>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</si>
  <si>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</si>
  <si>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</si>
  <si>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</si>
  <si>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</si>
  <si>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</si>
  <si>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</si>
  <si>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</si>
  <si>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</si>
  <si>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</si>
  <si>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</si>
  <si>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</si>
  <si>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</si>
  <si>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</si>
  <si>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</si>
  <si>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</si>
  <si>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</si>
  <si>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</si>
  <si>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</si>
  <si>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</si>
  <si>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</si>
  <si>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</si>
  <si>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</si>
  <si>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</si>
  <si>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</si>
  <si>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</si>
  <si>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</si>
  <si>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</si>
  <si>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</si>
  <si>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</si>
  <si>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</si>
  <si>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</si>
  <si>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</si>
  <si>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</si>
  <si>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</si>
  <si>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</si>
  <si>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</si>
  <si>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</si>
  <si>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</si>
  <si>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</si>
  <si>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</si>
  <si>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</si>
  <si>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</si>
  <si>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</si>
  <si>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</si>
  <si>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</si>
  <si>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</si>
  <si>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</si>
  <si>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</si>
  <si>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</si>
  <si>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</si>
  <si>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</si>
  <si>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</si>
  <si>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</si>
  <si>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</si>
  <si>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</si>
  <si>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</si>
  <si>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</si>
  <si>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</si>
  <si>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</si>
  <si>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</si>
  <si>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</si>
  <si>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</si>
  <si>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</si>
  <si>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</si>
  <si>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</si>
  <si>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</si>
  <si>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</si>
  <si>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</si>
  <si>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</si>
  <si>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</si>
  <si>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</si>
  <si>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</si>
  <si>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</si>
  <si>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</si>
  <si>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</si>
  <si>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</si>
  <si>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</si>
  <si>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</si>
  <si>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</si>
  <si>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</si>
  <si>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</si>
  <si>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</si>
  <si>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</si>
  <si>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</si>
  <si>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</si>
  <si>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</si>
  <si>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</si>
  <si>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</si>
  <si>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</si>
  <si>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</si>
  <si>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</si>
  <si>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</si>
  <si>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</si>
  <si>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</si>
  <si>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</si>
  <si>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</si>
  <si>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</si>
  <si>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</si>
  <si>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</si>
  <si>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</si>
  <si>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</si>
  <si>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</si>
  <si>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</si>
  <si>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</si>
  <si>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</si>
  <si>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</si>
  <si>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</si>
  <si>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</si>
  <si>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</si>
  <si>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</si>
  <si>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</si>
  <si>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</si>
  <si>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</si>
  <si>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</si>
  <si>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</si>
  <si>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</si>
  <si>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</si>
  <si>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</si>
  <si>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</si>
  <si>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</si>
  <si>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</si>
  <si>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</si>
  <si>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</si>
  <si>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</si>
  <si>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</si>
  <si>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</si>
  <si>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</si>
  <si>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</si>
  <si>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</si>
  <si>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</si>
  <si>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</si>
  <si>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</si>
  <si>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</si>
  <si>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</si>
  <si>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</si>
  <si>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</si>
  <si>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</si>
  <si>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</si>
  <si>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</si>
  <si>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</si>
  <si>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</si>
  <si>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</si>
  <si>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</si>
  <si>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</si>
  <si>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</si>
  <si>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</si>
  <si>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</si>
  <si>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</si>
  <si>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</si>
  <si>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</si>
  <si>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</si>
  <si>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</si>
  <si>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</si>
  <si>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</si>
  <si>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</si>
  <si>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</si>
  <si>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</si>
  <si>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</si>
  <si>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</si>
  <si>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</si>
  <si>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</si>
  <si>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</si>
  <si>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</si>
  <si>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</si>
  <si>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</si>
  <si>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</si>
  <si>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</si>
  <si>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</si>
  <si>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</si>
  <si>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</si>
  <si>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</si>
  <si>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</si>
  <si>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</si>
  <si>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</si>
  <si>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</si>
  <si>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</si>
  <si>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</si>
  <si>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</si>
  <si>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</si>
  <si>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</si>
  <si>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</si>
  <si>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</si>
  <si>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</si>
  <si>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</si>
  <si>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</si>
  <si>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</si>
  <si>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</si>
  <si>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</si>
  <si>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</si>
  <si>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</si>
  <si>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</si>
  <si>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</si>
  <si>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</si>
  <si>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</si>
  <si>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</si>
  <si>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</si>
  <si>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</si>
  <si>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</si>
  <si>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</si>
  <si>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</si>
  <si>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</si>
  <si>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</si>
  <si>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</si>
  <si>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</si>
  <si>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</si>
  <si>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</si>
  <si>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</si>
  <si>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</si>
  <si>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</si>
  <si>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</si>
  <si>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</si>
  <si>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</si>
  <si>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</si>
  <si>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</si>
  <si>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</si>
  <si>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</si>
  <si>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</si>
  <si>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</si>
  <si>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</si>
  <si>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</si>
  <si>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</si>
  <si>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</si>
  <si>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</si>
  <si>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</si>
  <si>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</si>
  <si>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</si>
  <si>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</si>
  <si>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</si>
  <si>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</si>
  <si>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</si>
  <si>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</si>
  <si>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</si>
  <si>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</si>
  <si>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</si>
  <si>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</si>
  <si>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</si>
  <si>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</si>
  <si>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</si>
  <si>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</si>
  <si>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</si>
  <si>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</si>
  <si>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</si>
  <si>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</si>
  <si>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</si>
  <si>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</si>
  <si>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</si>
  <si>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</si>
  <si>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</si>
  <si>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</si>
  <si>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</si>
  <si>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</si>
  <si>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</si>
  <si>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</si>
  <si>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</si>
  <si>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</si>
  <si>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</si>
  <si>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</si>
  <si>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</si>
  <si>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</si>
  <si>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</si>
  <si>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</si>
  <si>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</si>
  <si>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</si>
  <si>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</si>
  <si>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</si>
  <si>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</si>
  <si>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</si>
  <si>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</si>
  <si>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</si>
  <si>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</si>
  <si>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</si>
  <si>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</si>
  <si>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</si>
  <si>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</si>
  <si>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</si>
  <si>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</si>
  <si>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</si>
  <si>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</si>
  <si>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</si>
  <si>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</si>
  <si>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</si>
  <si>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</si>
  <si>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</si>
  <si>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</si>
  <si>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</si>
  <si>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</si>
  <si>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</si>
  <si>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</si>
  <si>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</si>
  <si>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</si>
  <si>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</si>
  <si>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</si>
  <si>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</si>
  <si>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</si>
  <si>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</si>
  <si>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</si>
  <si>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</si>
  <si>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</si>
  <si>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</si>
  <si>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</si>
  <si>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</si>
  <si>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</si>
  <si>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</si>
  <si>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</si>
  <si>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</si>
  <si>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</si>
  <si>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</si>
  <si>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</si>
  <si>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</si>
  <si>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</si>
  <si>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</si>
  <si>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</si>
  <si>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</si>
  <si>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</si>
  <si>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</si>
  <si>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</si>
  <si>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</si>
  <si>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</si>
  <si>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</si>
  <si>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</si>
  <si>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</si>
  <si>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</si>
  <si>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</si>
  <si>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</si>
  <si>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</si>
  <si>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</si>
  <si>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</si>
  <si>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</si>
  <si>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</si>
  <si>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</si>
  <si>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</si>
  <si>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</si>
  <si>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</si>
  <si>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</si>
  <si>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</si>
  <si>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</si>
  <si>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</si>
  <si>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</si>
  <si>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</si>
  <si>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</si>
  <si>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</si>
  <si>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</si>
  <si>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</si>
  <si>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</si>
  <si>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</si>
  <si>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</si>
  <si>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</si>
  <si>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</si>
  <si>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</si>
  <si>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</si>
  <si>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</si>
  <si>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</si>
  <si>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</si>
  <si>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</si>
  <si>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</si>
  <si>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</si>
  <si>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</si>
  <si>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</si>
  <si>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</si>
  <si>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</si>
  <si>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</si>
  <si>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</si>
  <si>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</si>
  <si>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</si>
  <si>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</si>
  <si>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</si>
  <si>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</si>
  <si>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</si>
  <si>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</si>
  <si>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</si>
  <si>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</si>
  <si>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</si>
  <si>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</si>
  <si>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</si>
  <si>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</si>
  <si>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</si>
  <si>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</si>
  <si>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</si>
  <si>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</si>
  <si>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</si>
  <si>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</si>
  <si>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</si>
  <si>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</si>
  <si>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</si>
  <si>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</si>
  <si>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</si>
  <si>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</si>
  <si>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</si>
  <si>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</si>
  <si>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</si>
  <si>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</si>
  <si>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</si>
  <si>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</si>
  <si>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</si>
  <si>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</si>
  <si>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</si>
  <si>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</si>
  <si>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</si>
  <si>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</si>
  <si>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</si>
  <si>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</si>
  <si>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</si>
  <si>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</si>
  <si>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</si>
  <si>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</si>
  <si>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</si>
  <si>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</si>
  <si>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</si>
  <si>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</si>
  <si>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</si>
  <si>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</si>
  <si>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</si>
  <si>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</si>
  <si>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</si>
  <si>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</si>
  <si>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</si>
  <si>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</si>
  <si>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</si>
  <si>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</si>
  <si>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</si>
  <si>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</si>
  <si>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</si>
  <si>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</si>
  <si>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</si>
  <si>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</si>
  <si>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</si>
  <si>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</si>
  <si>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</si>
  <si>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</si>
  <si>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</si>
  <si>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</si>
  <si>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</si>
  <si>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</si>
  <si>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</si>
  <si>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</si>
  <si>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</si>
  <si>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</si>
  <si>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</si>
  <si>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</si>
  <si>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</si>
  <si>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</si>
  <si>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</si>
  <si>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</si>
  <si>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</si>
  <si>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</si>
  <si>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</si>
  <si>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</si>
  <si>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</si>
  <si>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</si>
  <si>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</si>
  <si>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</si>
  <si>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</si>
  <si>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</si>
  <si>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</si>
  <si>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</si>
  <si>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</si>
  <si>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</si>
  <si>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</si>
  <si>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</si>
  <si>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</si>
  <si>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</si>
  <si>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</si>
  <si>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</si>
  <si>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</si>
  <si>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</si>
  <si>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</si>
  <si>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</si>
  <si>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</si>
  <si>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</si>
  <si>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</si>
  <si>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</si>
  <si>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</si>
  <si>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</si>
  <si>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</si>
  <si>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</si>
  <si>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</si>
  <si>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</si>
  <si>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</si>
  <si>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</si>
  <si>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</si>
  <si>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</si>
  <si>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</si>
  <si>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</si>
  <si>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</si>
  <si>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</si>
  <si>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</si>
  <si>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</si>
  <si>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</si>
  <si>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</si>
  <si>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</si>
  <si>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</si>
  <si>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</si>
  <si>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</si>
  <si>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</si>
  <si>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</si>
  <si>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</si>
  <si>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</si>
  <si>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</si>
  <si>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</si>
  <si>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</si>
  <si>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</si>
  <si>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</si>
  <si>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</si>
  <si>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</si>
  <si>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</si>
  <si>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</si>
  <si>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</si>
  <si>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</si>
  <si>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</si>
  <si>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</si>
  <si>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</si>
  <si>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</si>
  <si>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</si>
  <si>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</si>
  <si>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</si>
  <si>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</si>
  <si>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</si>
  <si>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</si>
  <si>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</si>
  <si>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</si>
  <si>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</si>
  <si>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</si>
  <si>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</si>
  <si>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</si>
  <si>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</si>
  <si>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</si>
  <si>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</si>
  <si>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</si>
  <si>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</si>
  <si>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</si>
  <si>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</si>
  <si>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</si>
  <si>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</si>
  <si>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</si>
  <si>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</si>
  <si>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</si>
  <si>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</si>
  <si>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</si>
  <si>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</si>
  <si>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</si>
  <si>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</si>
  <si>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</si>
  <si>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</si>
  <si>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</si>
  <si>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</si>
  <si>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</si>
  <si>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</si>
  <si>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</si>
  <si>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</si>
  <si>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</si>
  <si>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</si>
  <si>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</si>
  <si>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</si>
  <si>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</si>
  <si>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</si>
  <si>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</si>
  <si>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</si>
  <si>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</si>
  <si>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</si>
  <si>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</si>
  <si>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</si>
  <si>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</si>
  <si>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</si>
  <si>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</si>
  <si>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</si>
  <si>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</si>
  <si>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</si>
  <si>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</si>
  <si>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</si>
  <si>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</si>
  <si>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</si>
  <si>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</si>
  <si>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</si>
  <si>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</si>
  <si>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</si>
  <si>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</si>
  <si>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</si>
  <si>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</si>
  <si>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</si>
  <si>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</si>
  <si>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</si>
  <si>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</si>
  <si>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</si>
  <si>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</si>
  <si>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</si>
  <si>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</si>
  <si>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</si>
  <si>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</si>
  <si>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</si>
  <si>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</si>
  <si>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</si>
  <si>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</si>
  <si>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</si>
  <si>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</si>
  <si>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</si>
  <si>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</si>
  <si>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</si>
  <si>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</si>
  <si>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</si>
  <si>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</si>
  <si>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</si>
  <si>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</si>
  <si>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</si>
  <si>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</si>
  <si>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</si>
  <si>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</si>
  <si>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</si>
  <si>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</si>
  <si>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</si>
  <si>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</si>
  <si>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</si>
  <si>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</si>
  <si>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</si>
  <si>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</si>
  <si>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</si>
  <si>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</si>
  <si>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</si>
  <si>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</si>
  <si>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</si>
  <si>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</si>
  <si>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</si>
  <si>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</si>
  <si>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</si>
  <si>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</si>
  <si>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</si>
  <si>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</si>
  <si>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</si>
  <si>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</si>
  <si>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</si>
  <si>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</si>
  <si>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</si>
  <si>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</si>
  <si>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</si>
  <si>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</si>
  <si>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</si>
  <si>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</si>
  <si>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</si>
  <si>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</si>
  <si>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</si>
  <si>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</si>
  <si>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</si>
  <si>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</si>
  <si>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</si>
  <si>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</si>
  <si>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</si>
  <si>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</si>
  <si>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</si>
  <si>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</si>
  <si>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</si>
  <si>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</si>
  <si>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</si>
  <si>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</si>
  <si>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</si>
  <si>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</si>
  <si>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</si>
  <si>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</si>
  <si>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</si>
  <si>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</si>
  <si>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</si>
  <si>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</si>
  <si>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</si>
  <si>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</si>
  <si>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</si>
  <si>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</si>
  <si>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</si>
  <si>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</si>
  <si>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</si>
  <si>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</si>
  <si>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</si>
  <si>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</si>
  <si>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</si>
  <si>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</si>
  <si>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</si>
  <si>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</si>
  <si>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</si>
  <si>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</si>
  <si>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</si>
  <si>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</si>
  <si>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</si>
  <si>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</si>
  <si>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</si>
  <si>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</si>
  <si>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</si>
  <si>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</si>
  <si>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</si>
  <si>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</si>
  <si>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</si>
  <si>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</si>
  <si>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</si>
  <si>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</si>
  <si>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</si>
  <si>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</si>
  <si>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</si>
  <si>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</si>
  <si>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</si>
  <si>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</si>
  <si>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</si>
  <si>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</si>
  <si>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</si>
  <si>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</si>
  <si>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</si>
  <si>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</si>
  <si>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</si>
  <si>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</si>
  <si>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</si>
  <si>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</si>
  <si>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</si>
  <si>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</si>
  <si>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</si>
  <si>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</si>
  <si>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</si>
  <si>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</si>
  <si>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</si>
  <si>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</si>
  <si>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</si>
  <si>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</si>
  <si>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</si>
  <si>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</si>
  <si>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</si>
  <si>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</si>
  <si>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</si>
  <si>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</si>
  <si>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</si>
  <si>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</si>
  <si>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</si>
  <si>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</si>
  <si>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</si>
  <si>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</si>
  <si>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</si>
  <si>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</si>
  <si>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</si>
  <si>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</si>
  <si>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</si>
  <si>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</si>
  <si>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</si>
  <si>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</si>
  <si>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</si>
  <si>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</si>
  <si>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</si>
  <si>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</si>
  <si>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</si>
  <si>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</si>
  <si>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</si>
  <si>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</si>
  <si>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</si>
  <si>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</si>
  <si>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</si>
  <si>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</si>
  <si>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</si>
  <si>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</si>
  <si>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</si>
  <si>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</si>
  <si>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</si>
  <si>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</si>
  <si>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</si>
  <si>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</si>
  <si>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</si>
  <si>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</si>
  <si>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</si>
  <si>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</si>
  <si>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</si>
  <si>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</si>
  <si>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</si>
  <si>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</si>
  <si>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</si>
  <si>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</si>
  <si>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</si>
  <si>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</si>
  <si>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</si>
  <si>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</si>
  <si>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</si>
  <si>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</si>
  <si>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</si>
  <si>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</si>
  <si>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</si>
  <si>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</si>
  <si>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</si>
  <si>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</si>
  <si>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</si>
  <si>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</si>
  <si>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</si>
  <si>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</si>
  <si>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</si>
  <si>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</si>
  <si>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</si>
  <si>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</si>
  <si>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</si>
  <si>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</si>
  <si>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</si>
  <si>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</si>
  <si>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</si>
  <si>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</si>
  <si>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</si>
  <si>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</si>
  <si>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</si>
  <si>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</si>
  <si>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</si>
  <si>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</si>
  <si>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</si>
  <si>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</si>
  <si>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</si>
  <si>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</si>
  <si>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</si>
  <si>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</si>
  <si>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</si>
  <si>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</si>
  <si>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</si>
  <si>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</si>
  <si>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</si>
  <si>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</si>
  <si>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</si>
  <si>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</si>
  <si>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</si>
  <si>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</si>
  <si>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</si>
  <si>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</si>
  <si>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</si>
  <si>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</si>
  <si>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</si>
  <si>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</si>
  <si>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</si>
  <si>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</si>
  <si>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</si>
  <si>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</si>
  <si>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</si>
  <si>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</si>
  <si>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</si>
  <si>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</si>
  <si>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</si>
  <si>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</si>
  <si>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</si>
  <si>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</si>
  <si>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</si>
  <si>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</si>
  <si>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</si>
  <si>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</si>
  <si>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</si>
  <si>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</si>
  <si>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</si>
  <si>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</si>
  <si>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</si>
  <si>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</si>
  <si>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</si>
  <si>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</si>
  <si>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</si>
  <si>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</si>
  <si>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</si>
  <si>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</si>
  <si>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</si>
  <si>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</si>
  <si>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</si>
  <si>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</si>
  <si>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</si>
  <si>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</si>
  <si>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</si>
  <si>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</si>
  <si>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</si>
  <si>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</si>
  <si>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</si>
  <si>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</si>
  <si>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</si>
  <si>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</si>
  <si>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</si>
  <si>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</si>
  <si>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</si>
  <si>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</si>
  <si>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</si>
  <si>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</si>
  <si>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</si>
  <si>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</si>
  <si>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</si>
  <si>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</si>
  <si>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</si>
  <si>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</si>
  <si>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</si>
  <si>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</si>
  <si>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</si>
  <si>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</si>
  <si>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</si>
  <si>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</si>
  <si>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</si>
  <si>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</si>
  <si>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</si>
  <si>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</si>
  <si>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</si>
  <si>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</si>
  <si>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</si>
  <si>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</si>
  <si>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</si>
  <si>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</si>
  <si>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</si>
  <si>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</si>
  <si>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</si>
  <si>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</si>
  <si>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</si>
  <si>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</si>
  <si>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</si>
  <si>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</si>
  <si>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</si>
  <si>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</si>
  <si>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</si>
  <si>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</si>
  <si>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</si>
  <si>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</si>
  <si>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</si>
  <si>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</si>
  <si>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</si>
  <si>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</si>
  <si>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</si>
  <si>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</si>
  <si>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</si>
  <si>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</si>
  <si>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</si>
  <si>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</si>
  <si>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</si>
  <si>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</si>
  <si>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</si>
  <si>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</si>
  <si>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</si>
  <si>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</si>
  <si>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</si>
  <si>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</si>
  <si>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</si>
  <si>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</si>
  <si>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</si>
  <si>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</si>
  <si>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</si>
  <si>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</si>
  <si>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</si>
  <si>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</si>
  <si>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</si>
  <si>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</si>
  <si>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</si>
  <si>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</si>
  <si>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</si>
  <si>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</si>
  <si>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</si>
  <si>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</si>
  <si>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</si>
  <si>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</si>
  <si>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</si>
  <si>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</si>
  <si>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</si>
  <si>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</si>
  <si>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</si>
  <si>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</si>
  <si>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</si>
  <si>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</si>
  <si>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</si>
  <si>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</si>
  <si>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</si>
  <si>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</si>
  <si>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</si>
  <si>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</si>
  <si>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</si>
  <si>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</si>
  <si>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</si>
  <si>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</si>
  <si>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</si>
  <si>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</si>
  <si>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</si>
  <si>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</si>
  <si>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</si>
  <si>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</si>
  <si>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</si>
  <si>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</si>
  <si>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</si>
  <si>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</si>
  <si>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</si>
  <si>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</si>
  <si>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</si>
  <si>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</si>
  <si>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</si>
  <si>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</si>
  <si>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</si>
  <si>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</si>
  <si>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</si>
  <si>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</si>
  <si>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</si>
  <si>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</si>
  <si>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</si>
  <si>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</si>
  <si>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</si>
  <si>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</si>
  <si>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</si>
  <si>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</si>
  <si>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</si>
  <si>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</si>
  <si>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</si>
  <si>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</si>
  <si>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</si>
  <si>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</si>
  <si>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</si>
  <si>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</si>
  <si>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</si>
  <si>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</si>
  <si>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</si>
  <si>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</si>
  <si>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</si>
  <si>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</si>
  <si>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</si>
  <si>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</si>
  <si>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</si>
  <si>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</si>
  <si>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</si>
  <si>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</si>
  <si>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</si>
  <si>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</si>
  <si>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</si>
  <si>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</si>
  <si>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</si>
  <si>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</si>
  <si>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</si>
  <si>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</si>
  <si>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</si>
  <si>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</si>
  <si>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</si>
  <si>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</si>
  <si>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</si>
  <si>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</si>
  <si>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</si>
  <si>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</si>
  <si>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</si>
  <si>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</si>
  <si>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</si>
  <si>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</si>
  <si>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</si>
  <si>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</si>
  <si>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</si>
  <si>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</si>
  <si>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</si>
  <si>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</si>
  <si>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</si>
  <si>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</si>
  <si>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</si>
  <si>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</si>
  <si>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</si>
  <si>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</si>
  <si>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</si>
  <si>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</si>
  <si>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</si>
  <si>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</si>
  <si>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</si>
  <si>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</si>
  <si>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</si>
  <si>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</si>
  <si>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</si>
  <si>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</si>
  <si>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</si>
  <si>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</si>
  <si>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</si>
  <si>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</si>
  <si>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</si>
  <si>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</si>
  <si>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</si>
  <si>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</si>
  <si>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</si>
  <si>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</si>
  <si>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</si>
  <si>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</si>
  <si>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</si>
  <si>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</si>
  <si>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</si>
  <si>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</si>
  <si>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</si>
  <si>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</si>
  <si>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</si>
  <si>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</si>
  <si>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</si>
  <si>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</si>
  <si>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</si>
  <si>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</si>
  <si>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</si>
  <si>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</si>
  <si>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</si>
  <si>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</si>
  <si>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</si>
  <si>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</si>
  <si>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</si>
  <si>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</si>
  <si>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</si>
  <si>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</si>
  <si>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</si>
  <si>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</si>
  <si>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</si>
  <si>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</si>
  <si>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</si>
  <si>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</si>
  <si>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</si>
  <si>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</si>
  <si>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</si>
  <si>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</si>
  <si>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</si>
  <si>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</si>
  <si>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</si>
  <si>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</si>
  <si>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</si>
  <si>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</si>
  <si>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</si>
  <si>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</si>
  <si>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</si>
  <si>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</si>
  <si>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</si>
  <si>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</si>
  <si>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</si>
  <si>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</si>
  <si>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</si>
  <si>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</si>
  <si>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</si>
  <si>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</si>
  <si>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</si>
  <si>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</si>
  <si>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</si>
  <si>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</si>
  <si>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</si>
  <si>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</si>
  <si>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</si>
  <si>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</si>
  <si>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</si>
  <si>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</si>
  <si>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</si>
  <si>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</si>
  <si>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</si>
  <si>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</si>
  <si>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</si>
  <si>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</si>
  <si>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</si>
  <si>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</si>
  <si>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</si>
  <si>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</si>
  <si>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</si>
  <si>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</si>
  <si>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</si>
  <si>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</si>
  <si>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</si>
  <si>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</si>
  <si>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</si>
  <si>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</si>
  <si>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</si>
  <si>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</si>
  <si>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</si>
  <si>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</si>
  <si>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</si>
  <si>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</si>
  <si>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</si>
  <si>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</si>
  <si>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</si>
  <si>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</si>
  <si>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</si>
  <si>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</si>
  <si>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</si>
  <si>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</si>
  <si>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</si>
  <si>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</si>
  <si>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</si>
  <si>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</si>
  <si>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</si>
  <si>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</si>
  <si>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</si>
  <si>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</si>
  <si>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</si>
  <si>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</si>
  <si>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</si>
  <si>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</si>
  <si>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</si>
  <si>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</si>
  <si>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</si>
  <si>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</si>
  <si>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</si>
  <si>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</si>
  <si>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</si>
  <si>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</si>
  <si>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</si>
  <si>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</si>
  <si>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</si>
  <si>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</si>
  <si>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</si>
  <si>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</si>
  <si>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</si>
  <si>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</si>
  <si>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</si>
  <si>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</si>
  <si>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</si>
  <si>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</si>
  <si>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</si>
  <si>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</si>
  <si>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</si>
  <si>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</si>
  <si>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</si>
  <si>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</si>
  <si>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</si>
  <si>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</si>
  <si>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</si>
  <si>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</si>
  <si>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</si>
  <si>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</si>
  <si>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</si>
  <si>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</si>
  <si>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</si>
  <si>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</si>
  <si>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</si>
  <si>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</si>
  <si>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</si>
  <si>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</si>
  <si>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</si>
  <si>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</si>
  <si>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</si>
  <si>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</si>
  <si>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</si>
  <si>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</si>
  <si>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</si>
  <si>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</si>
  <si>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</si>
  <si>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</si>
  <si>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</si>
  <si>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</si>
  <si>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</si>
  <si>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</si>
  <si>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</si>
  <si>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</si>
  <si>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</si>
  <si>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</si>
  <si>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</si>
  <si>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</si>
  <si>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</si>
  <si>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</si>
  <si>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</si>
  <si>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</si>
  <si>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</si>
  <si>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</si>
  <si>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</si>
  <si>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</si>
  <si>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</si>
  <si>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</si>
  <si>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</si>
  <si>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</si>
  <si>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</si>
  <si>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</si>
  <si>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</si>
  <si>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</si>
  <si>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</si>
  <si>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</si>
  <si>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</si>
  <si>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</si>
  <si>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</si>
  <si>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</si>
  <si>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</si>
  <si>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</si>
  <si>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</si>
  <si>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</si>
  <si>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</si>
  <si>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</si>
  <si>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</si>
  <si>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</si>
  <si>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</si>
  <si>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</si>
  <si>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</si>
  <si>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</si>
  <si>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</si>
  <si>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</si>
  <si>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</si>
  <si>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</si>
  <si>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</si>
  <si>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</si>
  <si>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</si>
  <si>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</si>
  <si>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</si>
  <si>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</si>
  <si>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</si>
  <si>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</si>
  <si>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</si>
  <si>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</si>
  <si>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</si>
  <si>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</si>
  <si>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</si>
  <si>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</si>
  <si>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</si>
  <si>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</si>
  <si>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</si>
  <si>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</si>
  <si>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</si>
  <si>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</si>
  <si>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</si>
  <si>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</si>
  <si>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</si>
  <si>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</si>
  <si>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</si>
  <si>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</si>
  <si>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</si>
  <si>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</si>
  <si>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</si>
  <si>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</si>
  <si>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</si>
  <si>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</si>
  <si>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</si>
  <si>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</si>
  <si>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</si>
  <si>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</si>
  <si>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</si>
  <si>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</si>
  <si>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</si>
  <si>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</si>
  <si>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</si>
  <si>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</si>
  <si>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</si>
  <si>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</si>
  <si>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</si>
  <si>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</si>
  <si>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</si>
  <si>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</si>
  <si>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</si>
  <si>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</si>
  <si>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</si>
  <si>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</si>
  <si>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</si>
  <si>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</si>
  <si>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</si>
  <si>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</si>
  <si>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</si>
  <si>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</si>
  <si>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</si>
  <si>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</si>
  <si>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</si>
  <si>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</si>
  <si>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</si>
  <si>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</si>
  <si>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</si>
  <si>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</si>
  <si>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</si>
  <si>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</si>
  <si>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</si>
  <si>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</si>
  <si>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</si>
  <si>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</si>
  <si>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</si>
  <si>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</si>
  <si>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</si>
  <si>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</si>
  <si>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</si>
  <si>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</si>
  <si>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</si>
  <si>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</si>
  <si>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</si>
  <si>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</si>
  <si>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</si>
  <si>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</si>
  <si>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</si>
  <si>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</si>
  <si>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</si>
  <si>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</si>
  <si>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</si>
  <si>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</si>
  <si>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</si>
  <si>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</si>
  <si>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</si>
  <si>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</si>
  <si>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</si>
  <si>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</si>
  <si>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</si>
  <si>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</si>
  <si>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</si>
  <si>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</si>
  <si>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</si>
  <si>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</si>
  <si>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</si>
  <si>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</si>
  <si>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</si>
  <si>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</si>
  <si>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</si>
  <si>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</si>
  <si>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</si>
  <si>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</si>
  <si>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</si>
  <si>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</si>
  <si>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</si>
  <si>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</si>
  <si>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</si>
  <si>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</si>
  <si>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</si>
  <si>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</si>
  <si>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</si>
  <si>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</si>
  <si>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</si>
  <si>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</si>
  <si>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</si>
  <si>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</si>
  <si>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</si>
  <si>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</si>
  <si>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</si>
  <si>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</si>
  <si>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</si>
  <si>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</si>
  <si>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</si>
  <si>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</si>
  <si>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</si>
  <si>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</si>
  <si>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</si>
  <si>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</si>
  <si>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</si>
  <si>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</si>
  <si>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</si>
  <si>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</si>
  <si>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</si>
  <si>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</si>
  <si>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</si>
  <si>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</si>
  <si>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</si>
  <si>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</si>
  <si>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</si>
  <si>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</si>
  <si>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</si>
  <si>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</si>
  <si>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</si>
  <si>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</si>
  <si>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</si>
  <si>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</si>
  <si>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</si>
  <si>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</si>
  <si>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</si>
  <si>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</si>
  <si>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</si>
  <si>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</si>
  <si>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</si>
  <si>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</si>
  <si>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</si>
  <si>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</si>
  <si>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</si>
  <si>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</si>
  <si>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</si>
  <si>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</si>
  <si>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</si>
  <si>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</si>
  <si>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</si>
  <si>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</si>
  <si>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</si>
  <si>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</si>
  <si>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</si>
  <si>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</si>
  <si>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</si>
  <si>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</si>
  <si>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</si>
  <si>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</si>
  <si>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</si>
  <si>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</si>
  <si>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</si>
  <si>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</si>
  <si>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</si>
  <si>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</si>
  <si>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</si>
  <si>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</si>
  <si>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</si>
  <si>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</si>
  <si>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</si>
  <si>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</si>
  <si>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</si>
  <si>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</si>
  <si>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</si>
  <si>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</si>
  <si>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</si>
  <si>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</si>
  <si>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</si>
  <si>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</si>
  <si>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</si>
  <si>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</si>
  <si>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</si>
  <si>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</si>
  <si>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</si>
  <si>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</si>
  <si>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</si>
  <si>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</si>
  <si>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</si>
  <si>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</si>
  <si>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</si>
  <si>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</si>
  <si>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</si>
  <si>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</si>
  <si>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</si>
  <si>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</si>
  <si>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</si>
  <si>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</si>
  <si>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</si>
  <si>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</si>
  <si>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</si>
  <si>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</si>
  <si>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</si>
  <si>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</si>
  <si>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</si>
  <si>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</si>
  <si>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</si>
  <si>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</si>
  <si>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</si>
  <si>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</si>
  <si>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</si>
  <si>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</si>
  <si>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</si>
  <si>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</si>
  <si>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</si>
  <si>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</si>
  <si>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</si>
  <si>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</si>
  <si>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</si>
  <si>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</si>
  <si>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</si>
  <si>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</si>
  <si>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</si>
  <si>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</si>
  <si>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</si>
  <si>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</si>
  <si>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</si>
  <si>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</si>
  <si>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</si>
  <si>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</si>
  <si>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</si>
  <si>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</si>
  <si>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</si>
  <si>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</si>
  <si>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</si>
  <si>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</si>
  <si>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</si>
  <si>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</si>
  <si>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</si>
  <si>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</si>
  <si>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</si>
  <si>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</si>
  <si>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</si>
  <si>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</si>
  <si>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</si>
  <si>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</si>
  <si>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</si>
  <si>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</si>
  <si>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</si>
  <si>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</si>
  <si>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</si>
  <si>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</si>
  <si>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</si>
  <si>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</si>
  <si>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</si>
  <si>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</si>
  <si>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</si>
  <si>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</si>
  <si>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</si>
  <si>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</si>
  <si>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</si>
  <si>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</si>
  <si>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</si>
  <si>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</si>
  <si>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</si>
  <si>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</si>
  <si>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</si>
  <si>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</si>
  <si>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</si>
  <si>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</si>
  <si>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</si>
  <si>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</si>
  <si>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</si>
  <si>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</si>
  <si>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</si>
  <si>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</si>
  <si>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</si>
  <si>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</si>
  <si>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</si>
  <si>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</si>
  <si>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</si>
  <si>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</si>
  <si>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</si>
  <si>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</si>
  <si>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</si>
  <si>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</si>
  <si>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</si>
  <si>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</si>
  <si>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</si>
  <si>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</si>
  <si>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</si>
  <si>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</si>
  <si>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</si>
  <si>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</si>
  <si>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</si>
  <si>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</si>
  <si>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</si>
  <si>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</si>
  <si>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</si>
  <si>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</si>
  <si>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</si>
  <si>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</si>
  <si>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</si>
  <si>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</si>
  <si>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</si>
  <si>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</si>
  <si>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</si>
  <si>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</si>
  <si>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</si>
  <si>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</si>
  <si>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</si>
  <si>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</si>
  <si>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</si>
  <si>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</si>
  <si>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</si>
  <si>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</si>
  <si>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</si>
  <si>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</si>
  <si>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</si>
  <si>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</si>
  <si>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</si>
  <si>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</si>
  <si>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</si>
  <si>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</si>
  <si>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</si>
  <si>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</si>
  <si>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</si>
  <si>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</si>
  <si>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</si>
  <si>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</si>
  <si>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</si>
  <si>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</si>
  <si>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</si>
  <si>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</si>
  <si>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</si>
  <si>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</si>
  <si>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</si>
  <si>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</si>
  <si>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</si>
  <si>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</si>
  <si>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</si>
  <si>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</si>
  <si>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</si>
  <si>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</si>
  <si>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</si>
  <si>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</si>
  <si>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</si>
  <si>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</si>
  <si>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</si>
  <si>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</si>
  <si>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</si>
  <si>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</si>
  <si>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</si>
  <si>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</si>
  <si>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</si>
  <si>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</si>
  <si>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</si>
  <si>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</si>
  <si>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</si>
  <si>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</si>
  <si>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</si>
  <si>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</si>
  <si>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</si>
  <si>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</si>
  <si>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</si>
  <si>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</si>
  <si>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</si>
  <si>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</si>
  <si>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</si>
  <si>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</si>
  <si>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</si>
  <si>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</si>
  <si>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</si>
  <si>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</si>
  <si>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</si>
  <si>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</si>
  <si>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</si>
  <si>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</si>
  <si>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</si>
  <si>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</si>
  <si>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</si>
  <si>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</si>
  <si>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</si>
  <si>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</si>
  <si>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</si>
  <si>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</si>
  <si>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</si>
  <si>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</si>
  <si>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</si>
  <si>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</si>
  <si>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</si>
  <si>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</si>
  <si>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</si>
  <si>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</si>
  <si>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</si>
  <si>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</si>
  <si>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</si>
  <si>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</si>
  <si>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</si>
  <si>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</si>
  <si>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</si>
  <si>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</si>
  <si>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</si>
  <si>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</si>
  <si>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</si>
  <si>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</si>
  <si>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</si>
  <si>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</si>
  <si>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</si>
  <si>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</si>
  <si>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</si>
  <si>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</si>
  <si>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</si>
  <si>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</si>
  <si>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</si>
  <si>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</si>
  <si>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</si>
  <si>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</si>
  <si>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</si>
  <si>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</si>
  <si>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</si>
  <si>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</si>
  <si>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</si>
  <si>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</si>
  <si>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</si>
  <si>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</si>
  <si>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</si>
  <si>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</si>
  <si>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</si>
  <si>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</si>
  <si>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</si>
  <si>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</si>
  <si>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</si>
  <si>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</si>
  <si>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</si>
  <si>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</si>
  <si>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</si>
  <si>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</si>
  <si>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</si>
  <si>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</si>
  <si>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</si>
  <si>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</si>
  <si>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</si>
  <si>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</si>
  <si>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</si>
  <si>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</si>
  <si>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</si>
  <si>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</si>
  <si>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</si>
  <si>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</si>
  <si>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</si>
  <si>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</si>
  <si>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</si>
  <si>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</si>
  <si>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</si>
  <si>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</si>
  <si>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</si>
  <si>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</si>
  <si>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</si>
  <si>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</si>
  <si>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</si>
  <si>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</si>
  <si>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</si>
  <si>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</si>
  <si>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</si>
  <si>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</si>
  <si>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</si>
  <si>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</si>
  <si>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</si>
  <si>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</si>
  <si>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</si>
  <si>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</si>
  <si>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</si>
  <si>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</si>
  <si>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</si>
  <si>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</si>
  <si>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</si>
  <si>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</si>
  <si>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</si>
  <si>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</si>
  <si>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</si>
  <si>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</si>
  <si>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</si>
  <si>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</si>
  <si>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</si>
  <si>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</si>
  <si>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</si>
  <si>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</si>
  <si>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</si>
  <si>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</si>
  <si>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</si>
  <si>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</si>
  <si>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</si>
  <si>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</si>
  <si>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</si>
  <si>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</si>
  <si>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</si>
  <si>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</si>
  <si>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</si>
  <si>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</si>
  <si>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</si>
  <si>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</si>
  <si>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</si>
  <si>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</si>
  <si>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</si>
  <si>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</si>
  <si>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</si>
  <si>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</si>
  <si>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</si>
  <si>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</si>
  <si>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</si>
  <si>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</si>
  <si>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</si>
  <si>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</si>
  <si>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</si>
  <si>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</si>
  <si>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</si>
  <si>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</si>
  <si>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</si>
  <si>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</si>
  <si>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</si>
  <si>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</si>
  <si>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</si>
  <si>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</si>
  <si>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</si>
  <si>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</si>
  <si>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</si>
  <si>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</si>
  <si>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</si>
  <si>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</si>
  <si>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</si>
  <si>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</si>
  <si>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</si>
  <si>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</si>
  <si>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</si>
  <si>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</si>
  <si>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</si>
  <si>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</si>
  <si>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</si>
  <si>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</si>
  <si>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</si>
  <si>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</si>
  <si>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</si>
  <si>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</si>
  <si>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</si>
  <si>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</si>
  <si>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</si>
  <si>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</si>
  <si>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</si>
  <si>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</si>
  <si>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</si>
  <si>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</si>
  <si>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</si>
  <si>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</si>
  <si>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</si>
  <si>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</si>
  <si>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</si>
  <si>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</si>
  <si>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</si>
  <si>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</si>
  <si>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</si>
  <si>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</si>
  <si>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</si>
  <si>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</si>
  <si>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</si>
  <si>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</si>
  <si>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</si>
  <si>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</si>
  <si>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</si>
  <si>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</si>
  <si>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</si>
  <si>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</si>
  <si>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</si>
  <si>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</si>
  <si>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</si>
  <si>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</si>
  <si>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</si>
  <si>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</si>
  <si>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</si>
  <si>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</si>
  <si>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</si>
  <si>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</si>
  <si>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</si>
  <si>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</si>
  <si>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</si>
  <si>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</si>
  <si>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</si>
  <si>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</si>
  <si>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</si>
  <si>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</si>
  <si>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</si>
  <si>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</si>
  <si>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</si>
  <si>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</si>
  <si>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</si>
  <si>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</si>
  <si>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</si>
  <si>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</si>
  <si>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</si>
  <si>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</si>
  <si>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</si>
  <si>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</si>
  <si>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</si>
  <si>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</si>
  <si>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</si>
  <si>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</si>
  <si>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</si>
  <si>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</si>
  <si>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</si>
  <si>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</si>
  <si>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</si>
  <si>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</si>
  <si>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</si>
  <si>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</si>
  <si>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</si>
  <si>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</si>
  <si>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</si>
  <si>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</si>
  <si>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</si>
  <si>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</si>
  <si>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</si>
  <si>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</si>
  <si>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</si>
  <si>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</si>
  <si>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</si>
  <si>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</si>
  <si>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</si>
  <si>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</si>
  <si>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</si>
  <si>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</si>
  <si>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</si>
  <si>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</si>
  <si>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</si>
  <si>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</si>
  <si>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</si>
  <si>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</si>
  <si>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</si>
  <si>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</si>
  <si>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</si>
  <si>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</si>
  <si>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</si>
  <si>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</si>
  <si>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</si>
  <si>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</si>
  <si>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</si>
  <si>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</si>
  <si>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</si>
  <si>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</si>
  <si>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</si>
  <si>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</si>
  <si>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</si>
  <si>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</si>
  <si>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</si>
  <si>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</si>
  <si>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</si>
  <si>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</si>
  <si>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</si>
  <si>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</si>
  <si>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</si>
  <si>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</si>
  <si>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</si>
  <si>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</si>
  <si>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</si>
  <si>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</si>
  <si>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</si>
  <si>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</si>
  <si>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</si>
  <si>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</si>
  <si>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</si>
  <si>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</si>
  <si>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</si>
  <si>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</si>
  <si>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</si>
  <si>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</si>
  <si>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</si>
  <si>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</si>
  <si>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</si>
  <si>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</si>
  <si>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</si>
  <si>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</si>
  <si>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</si>
  <si>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</si>
  <si>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</si>
  <si>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</si>
  <si>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</si>
  <si>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</si>
  <si>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</si>
  <si>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</si>
  <si>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</si>
  <si>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</si>
  <si>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</si>
  <si>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</si>
  <si>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</si>
  <si>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</si>
  <si>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</si>
  <si>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</si>
  <si>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</si>
  <si>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</si>
  <si>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</si>
  <si>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</si>
  <si>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</si>
  <si>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</si>
  <si>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</si>
  <si>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</si>
  <si>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</si>
  <si>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</si>
  <si>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</si>
  <si>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</si>
  <si>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</si>
  <si>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</si>
  <si>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</si>
  <si>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</si>
  <si>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</si>
  <si>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</si>
  <si>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</si>
  <si>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</si>
  <si>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</si>
  <si>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</si>
  <si>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</si>
  <si>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</si>
  <si>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</si>
  <si>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</si>
  <si>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</si>
  <si>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</si>
  <si>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</si>
  <si>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</si>
  <si>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</si>
  <si>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</si>
  <si>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</si>
  <si>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</si>
  <si>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</si>
  <si>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</si>
  <si>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</si>
  <si>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</si>
  <si>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</si>
  <si>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</si>
  <si>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</si>
  <si>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</si>
  <si>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</si>
  <si>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</si>
  <si>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</si>
  <si>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</si>
  <si>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</si>
  <si>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</si>
  <si>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</si>
  <si>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</si>
  <si>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</si>
  <si>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</si>
  <si>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</si>
  <si>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</si>
  <si>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</si>
  <si>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</si>
  <si>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</si>
  <si>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</si>
  <si>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</si>
  <si>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</si>
  <si>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</si>
  <si>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</si>
  <si>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</si>
  <si>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</si>
  <si>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</si>
  <si>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</si>
  <si>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</si>
  <si>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</si>
  <si>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</si>
  <si>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</si>
  <si>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</si>
  <si>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</si>
  <si>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</si>
  <si>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</si>
  <si>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</si>
  <si>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</si>
  <si>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</si>
  <si>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</si>
  <si>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</si>
  <si>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</si>
  <si>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</si>
  <si>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</si>
  <si>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</si>
  <si>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</si>
  <si>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</si>
  <si>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</si>
  <si>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</si>
  <si>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</si>
  <si>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</si>
  <si>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</si>
  <si>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</si>
  <si>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</si>
  <si>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</si>
  <si>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</si>
  <si>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</si>
  <si>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</si>
  <si>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</si>
  <si>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</si>
  <si>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</si>
  <si>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</si>
  <si>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</si>
  <si>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</si>
  <si>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</si>
  <si>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</si>
  <si>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</si>
  <si>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</si>
  <si>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</si>
  <si>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</si>
  <si>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</si>
  <si>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</si>
  <si>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</si>
  <si>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</si>
  <si>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</si>
  <si>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</si>
  <si>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</si>
  <si>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</si>
  <si>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</si>
  <si>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</si>
  <si>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</si>
  <si>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</si>
  <si>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</si>
  <si>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</si>
  <si>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</si>
  <si>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</si>
  <si>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</si>
  <si>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</si>
  <si>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</si>
  <si>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</si>
  <si>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</si>
  <si>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</si>
  <si>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</si>
  <si>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</si>
  <si>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</si>
  <si>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</si>
  <si>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</si>
  <si>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</si>
  <si>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</si>
  <si>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</si>
  <si>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</si>
  <si>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</si>
  <si>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</si>
  <si>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</si>
  <si>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</si>
  <si>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</si>
  <si>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</si>
  <si>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</si>
  <si>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</si>
  <si>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</si>
  <si>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</si>
  <si>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</si>
  <si>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</si>
  <si>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</si>
  <si>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</si>
  <si>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</si>
  <si>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</si>
  <si>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</si>
  <si>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</si>
  <si>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</si>
  <si>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</si>
  <si>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</si>
  <si>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</si>
  <si>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</si>
  <si>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</si>
  <si>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</si>
  <si>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</si>
  <si>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</si>
  <si>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</si>
  <si>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</si>
  <si>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</si>
  <si>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</si>
  <si>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</si>
  <si>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</si>
  <si>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</si>
  <si>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</si>
  <si>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</si>
  <si>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</si>
  <si>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</si>
  <si>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</si>
  <si>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</si>
  <si>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</si>
  <si>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</si>
  <si>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</si>
  <si>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</si>
  <si>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</si>
  <si>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</si>
  <si>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</si>
  <si>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</si>
  <si>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</si>
  <si>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</si>
  <si>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</si>
  <si>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</si>
  <si>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</si>
  <si>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</si>
  <si>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</si>
  <si>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</si>
  <si>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</si>
  <si>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</si>
  <si>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</si>
  <si>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</si>
  <si>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</si>
  <si>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</si>
  <si>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</si>
  <si>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</si>
  <si>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</si>
  <si>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</si>
  <si>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</si>
  <si>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</si>
  <si>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</si>
  <si>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</si>
  <si>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</si>
  <si>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</si>
  <si>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</si>
  <si>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</si>
  <si>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</si>
  <si>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</si>
  <si>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</si>
  <si>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</si>
  <si>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</si>
  <si>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</si>
  <si>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</si>
  <si>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</si>
  <si>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</si>
  <si>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</si>
  <si>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</si>
  <si>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</si>
  <si>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</si>
  <si>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</si>
  <si>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</si>
  <si>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</si>
  <si>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</si>
  <si>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</si>
  <si>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</si>
  <si>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</si>
  <si>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</si>
  <si>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</si>
  <si>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</si>
  <si>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</si>
  <si>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</si>
  <si>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</si>
  <si>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</si>
  <si>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</si>
  <si>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</si>
  <si>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</si>
  <si>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</si>
  <si>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</si>
  <si>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</si>
  <si>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</si>
  <si>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</si>
  <si>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</si>
  <si>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</si>
  <si>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</si>
  <si>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</si>
  <si>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</si>
  <si>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</si>
  <si>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</si>
  <si>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</si>
  <si>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</si>
  <si>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</si>
  <si>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</si>
  <si>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</si>
  <si>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</si>
  <si>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</si>
  <si>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</si>
  <si>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</si>
  <si>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</si>
  <si>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</si>
  <si>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</si>
  <si>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</si>
  <si>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</si>
  <si>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</si>
  <si>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</si>
  <si>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</si>
  <si>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</si>
  <si>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</si>
  <si>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</si>
  <si>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</si>
  <si>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</si>
  <si>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</si>
  <si>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</si>
  <si>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</si>
  <si>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</si>
  <si>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</si>
  <si>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</si>
  <si>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</si>
  <si>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</si>
  <si>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</si>
  <si>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</si>
  <si>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</si>
  <si>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</si>
  <si>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</si>
  <si>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</si>
  <si>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</si>
  <si>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</si>
  <si>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</si>
  <si>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</si>
  <si>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</si>
  <si>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</si>
  <si>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</si>
  <si>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</si>
  <si>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</si>
  <si>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</si>
  <si>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</si>
  <si>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</si>
  <si>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</si>
  <si>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</si>
  <si>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</si>
  <si>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</si>
  <si>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</si>
  <si>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</si>
  <si>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</si>
  <si>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</si>
  <si>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</si>
  <si>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</si>
  <si>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</si>
  <si>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</si>
  <si>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</si>
  <si>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</si>
  <si>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</si>
  <si>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</si>
  <si>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</si>
  <si>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</si>
  <si>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</si>
  <si>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</si>
  <si>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</si>
  <si>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</si>
  <si>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</si>
  <si>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</si>
  <si>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</si>
  <si>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</si>
  <si>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</si>
  <si>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</si>
  <si>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</si>
  <si>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</si>
  <si>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</si>
  <si>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</si>
  <si>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</si>
  <si>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</si>
  <si>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</si>
  <si>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</si>
  <si>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</si>
  <si>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</si>
  <si>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</si>
  <si>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</si>
  <si>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</si>
  <si>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</si>
  <si>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</si>
  <si>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</si>
  <si>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</si>
  <si>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</si>
  <si>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</si>
  <si>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</si>
  <si>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</si>
  <si>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</si>
  <si>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</si>
  <si>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</si>
  <si>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</si>
  <si>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</si>
  <si>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</si>
  <si>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</si>
  <si>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</si>
  <si>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</si>
  <si>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</si>
  <si>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</si>
  <si>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</si>
  <si>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</si>
  <si>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</si>
  <si>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</si>
  <si>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</si>
  <si>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</si>
  <si>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</si>
  <si>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</si>
  <si>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</si>
  <si>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</si>
  <si>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</si>
  <si>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</si>
  <si>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</si>
  <si>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</si>
  <si>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</si>
  <si>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</si>
  <si>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</si>
  <si>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</si>
  <si>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</si>
  <si>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</si>
  <si>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</si>
  <si>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</si>
  <si>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</si>
  <si>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</si>
  <si>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</si>
  <si>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</si>
  <si>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</si>
  <si>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</si>
  <si>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</si>
  <si>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</si>
  <si>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</si>
  <si>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</si>
  <si>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</si>
  <si>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</si>
  <si>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</si>
  <si>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</si>
  <si>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</si>
  <si>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</si>
  <si>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</si>
  <si>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</si>
  <si>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</si>
  <si>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</si>
  <si>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</si>
  <si>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</si>
  <si>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</si>
  <si>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</si>
  <si>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</si>
  <si>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</si>
  <si>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</si>
  <si>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</si>
  <si>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</si>
  <si>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</si>
  <si>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</si>
  <si>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</si>
  <si>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</si>
  <si>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</si>
  <si>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</si>
  <si>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</si>
  <si>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</si>
  <si>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</si>
  <si>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</si>
  <si>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</si>
  <si>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</si>
  <si>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</si>
  <si>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</si>
  <si>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</si>
  <si>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</si>
  <si>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</si>
  <si>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</si>
  <si>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</si>
  <si>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</si>
  <si>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</si>
  <si>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</si>
  <si>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</si>
  <si>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</si>
  <si>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</si>
  <si>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</si>
  <si>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</si>
  <si>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</si>
  <si>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</si>
  <si>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</si>
  <si>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</si>
  <si>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</si>
  <si>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</si>
  <si>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</si>
  <si>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</si>
  <si>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</si>
  <si>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</si>
  <si>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</si>
  <si>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</si>
  <si>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</si>
  <si>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</si>
  <si>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</si>
  <si>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</si>
  <si>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</si>
  <si>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</si>
  <si>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</si>
  <si>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</si>
  <si>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</si>
  <si>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</si>
  <si>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</si>
  <si>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</si>
  <si>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</si>
  <si>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</si>
  <si>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</si>
  <si>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</si>
  <si>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</si>
  <si>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</si>
  <si>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</si>
  <si>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</si>
  <si>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</si>
  <si>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</si>
  <si>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</si>
  <si>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</si>
  <si>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</si>
  <si>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</si>
  <si>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</si>
  <si>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</si>
  <si>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</si>
  <si>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</si>
  <si>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</si>
  <si>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</si>
  <si>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</si>
  <si>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</si>
  <si>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</si>
  <si>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</si>
  <si>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</si>
  <si>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</si>
  <si>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</si>
  <si>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</si>
  <si>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</si>
  <si>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</si>
  <si>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</si>
  <si>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</si>
  <si>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</si>
  <si>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</si>
  <si>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</si>
  <si>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</si>
  <si>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</si>
  <si>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</si>
  <si>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</si>
  <si>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</si>
  <si>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</si>
  <si>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</si>
  <si>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</si>
  <si>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</si>
  <si>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</si>
  <si>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</si>
  <si>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</si>
  <si>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</si>
  <si>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</si>
  <si>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</si>
  <si>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</si>
  <si>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</si>
  <si>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</si>
  <si>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</si>
  <si>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</si>
  <si>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</si>
  <si>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</si>
  <si>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</si>
  <si>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</si>
  <si>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</si>
  <si>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</si>
  <si>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</si>
  <si>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</si>
  <si>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</si>
  <si>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</si>
  <si>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</si>
  <si>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</si>
  <si>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</si>
  <si>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</si>
  <si>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</si>
  <si>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</si>
  <si>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</si>
  <si>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</si>
  <si>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</si>
  <si>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</si>
  <si>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</si>
  <si>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</si>
  <si>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</si>
  <si>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</si>
  <si>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</si>
  <si>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</si>
  <si>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</si>
  <si>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</si>
  <si>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</si>
  <si>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</si>
  <si>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</si>
  <si>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</si>
  <si>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</si>
  <si>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</si>
  <si>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</si>
  <si>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</si>
  <si>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</si>
  <si>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</si>
  <si>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</si>
  <si>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</si>
  <si>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</si>
  <si>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</si>
  <si>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</si>
  <si>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</si>
  <si>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</si>
  <si>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</si>
  <si>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</si>
  <si>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</si>
  <si>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</si>
  <si>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</si>
  <si>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</si>
  <si>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</si>
  <si>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</si>
  <si>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</si>
  <si>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</si>
  <si>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</si>
  <si>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</si>
  <si>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</si>
  <si>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</si>
  <si>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</si>
  <si>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</si>
  <si>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</si>
  <si>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</si>
  <si>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</si>
  <si>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</si>
  <si>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</si>
  <si>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</si>
  <si>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</si>
  <si>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</si>
  <si>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</si>
  <si>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</si>
  <si>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</si>
  <si>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</si>
  <si>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</si>
  <si>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</si>
  <si>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</si>
  <si>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</si>
  <si>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</si>
  <si>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</si>
  <si>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</si>
  <si>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</si>
  <si>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</si>
  <si>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</si>
  <si>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</si>
  <si>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</si>
  <si>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</si>
  <si>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</si>
  <si>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</si>
  <si>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</si>
  <si>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</si>
  <si>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</si>
  <si>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</si>
  <si>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</si>
  <si>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</si>
  <si>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</si>
  <si>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</si>
  <si>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</si>
  <si>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</si>
  <si>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</si>
  <si>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</si>
  <si>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</si>
  <si>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</si>
  <si>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</si>
  <si>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</si>
  <si>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</si>
  <si>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</si>
  <si>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</si>
  <si>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</si>
  <si>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</si>
  <si>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</si>
  <si>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</si>
  <si>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</si>
  <si>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</si>
  <si>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</si>
  <si>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</si>
  <si>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</si>
  <si>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</si>
  <si>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</si>
  <si>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</si>
  <si>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</si>
  <si>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</si>
  <si>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</si>
  <si>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</si>
  <si>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</si>
  <si>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</si>
  <si>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</si>
  <si>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</si>
  <si>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</si>
  <si>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</si>
  <si>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</si>
  <si>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</si>
  <si>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</si>
  <si>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</si>
  <si>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</si>
  <si>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</si>
  <si>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</si>
  <si>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</si>
  <si>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</si>
  <si>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</si>
  <si>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</si>
  <si>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</si>
  <si>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</si>
  <si>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</si>
  <si>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</si>
  <si>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</si>
  <si>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</si>
  <si>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</si>
  <si>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</si>
  <si>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</si>
  <si>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</si>
  <si>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</si>
  <si>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</si>
  <si>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</si>
  <si>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</si>
  <si>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</si>
  <si>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</si>
  <si>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</si>
  <si>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</si>
  <si>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</si>
  <si>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</si>
  <si>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</si>
  <si>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</si>
  <si>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</si>
  <si>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</si>
  <si>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</si>
  <si>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</si>
  <si>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</si>
  <si>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</si>
  <si>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</si>
  <si>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</si>
  <si>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</si>
  <si>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</si>
  <si>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</si>
  <si>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</si>
  <si>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</si>
  <si>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</si>
  <si>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</si>
  <si>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</si>
  <si>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</si>
  <si>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</si>
  <si>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</si>
  <si>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</si>
  <si>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</si>
  <si>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</si>
  <si>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</si>
  <si>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</si>
  <si>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</si>
  <si>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</si>
  <si>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</si>
  <si>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</si>
  <si>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</si>
  <si>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</si>
  <si>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</si>
  <si>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</si>
  <si>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</si>
  <si>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</si>
  <si>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</si>
  <si>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</si>
  <si>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</si>
  <si>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</si>
  <si>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</si>
  <si>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</si>
  <si>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</si>
  <si>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</si>
  <si>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</si>
  <si>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</si>
  <si>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</si>
  <si>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</si>
  <si>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</si>
  <si>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</si>
  <si>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</si>
  <si>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</si>
  <si>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</si>
  <si>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</si>
  <si>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</si>
  <si>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</si>
  <si>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</si>
  <si>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</si>
  <si>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</si>
  <si>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</si>
  <si>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</si>
  <si>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</si>
  <si>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</si>
  <si>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</si>
  <si>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</si>
  <si>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</si>
  <si>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</si>
  <si>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</si>
  <si>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</si>
  <si>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</si>
  <si>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</si>
  <si>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</si>
  <si>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</si>
  <si>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</si>
  <si>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</si>
  <si>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</si>
  <si>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</si>
  <si>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</si>
  <si>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</si>
  <si>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</si>
  <si>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</si>
  <si>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</si>
  <si>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</si>
  <si>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</si>
  <si>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</si>
  <si>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</si>
  <si>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</si>
  <si>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</si>
  <si>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</si>
  <si>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</si>
  <si>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</si>
  <si>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</si>
  <si>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</si>
  <si>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</si>
  <si>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</si>
  <si>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</si>
  <si>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</si>
  <si>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</si>
  <si>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</si>
  <si>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</si>
  <si>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</si>
  <si>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</si>
  <si>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</si>
  <si>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</si>
  <si>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</si>
  <si>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</si>
  <si>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</si>
  <si>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</si>
  <si>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</si>
  <si>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</si>
  <si>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</si>
  <si>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</si>
  <si>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</si>
  <si>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</si>
  <si>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</si>
  <si>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</si>
  <si>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</si>
  <si>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</si>
  <si>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</si>
  <si>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</si>
  <si>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</si>
  <si>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</si>
  <si>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</si>
  <si>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</si>
  <si>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</si>
  <si>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</si>
  <si>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</si>
  <si>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</si>
  <si>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</si>
  <si>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</si>
  <si>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</si>
  <si>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</si>
  <si>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</si>
  <si>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</si>
  <si>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</si>
  <si>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</si>
  <si>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</si>
  <si>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</si>
  <si>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</si>
  <si>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</si>
  <si>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</si>
  <si>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</si>
  <si>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</si>
  <si>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</si>
  <si>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</si>
  <si>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</si>
  <si>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</si>
  <si>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</si>
  <si>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</si>
  <si>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</si>
  <si>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</si>
  <si>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</si>
  <si>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</si>
  <si>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</si>
  <si>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</si>
  <si>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</si>
  <si>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</si>
  <si>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</si>
  <si>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</si>
  <si>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</si>
  <si>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</si>
  <si>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</si>
  <si>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</si>
  <si>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</si>
  <si>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</si>
  <si>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</si>
  <si>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</si>
  <si>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</si>
  <si>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</si>
  <si>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</si>
  <si>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</si>
  <si>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</si>
  <si>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</si>
  <si>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</si>
  <si>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</si>
  <si>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</si>
  <si>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</si>
  <si>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</si>
  <si>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</si>
  <si>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</si>
  <si>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</si>
  <si>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</si>
  <si>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</si>
  <si>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</si>
  <si>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</si>
  <si>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</si>
  <si>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</si>
  <si>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</si>
  <si>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</si>
  <si>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</si>
  <si>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</si>
  <si>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</si>
  <si>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</si>
  <si>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</si>
  <si>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</si>
  <si>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</si>
  <si>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</si>
  <si>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</si>
  <si>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</si>
  <si>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</si>
  <si>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</si>
  <si>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</si>
  <si>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</si>
  <si>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</si>
  <si>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</si>
  <si>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</si>
  <si>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</si>
  <si>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</si>
  <si>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</si>
  <si>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</si>
  <si>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</si>
  <si>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</si>
  <si>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</si>
  <si>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</si>
  <si>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</si>
  <si>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</si>
  <si>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</si>
  <si>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</si>
  <si>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</si>
  <si>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</si>
  <si>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</si>
  <si>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</si>
  <si>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</si>
  <si>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</si>
  <si>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</si>
  <si>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</si>
  <si>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</si>
  <si>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</si>
  <si>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</si>
  <si>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</si>
  <si>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</si>
  <si>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</si>
  <si>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</si>
  <si>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</si>
  <si>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</si>
  <si>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</si>
  <si>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</si>
  <si>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</si>
  <si>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</si>
  <si>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</si>
  <si>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</si>
  <si>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</si>
  <si>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</si>
  <si>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</si>
  <si>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</si>
  <si>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</si>
  <si>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</si>
  <si>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</si>
  <si>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</si>
  <si>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</si>
  <si>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</si>
  <si>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</si>
  <si>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</si>
  <si>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</si>
  <si>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</si>
  <si>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</si>
  <si>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</si>
  <si>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</si>
  <si>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</si>
  <si>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</si>
  <si>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</si>
  <si>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</si>
  <si>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</si>
  <si>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</si>
  <si>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</si>
  <si>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</si>
  <si>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</si>
  <si>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</si>
  <si>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</si>
  <si>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</si>
  <si>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</si>
  <si>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</si>
  <si>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</si>
  <si>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</si>
  <si>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</si>
  <si>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</si>
  <si>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</si>
  <si>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</si>
  <si>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</si>
  <si>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</si>
  <si>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</si>
  <si>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</si>
  <si>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</si>
  <si>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</si>
  <si>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</si>
  <si>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</si>
  <si>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</si>
  <si>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</si>
  <si>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</si>
  <si>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</si>
  <si>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</si>
  <si>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</si>
  <si>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</si>
  <si>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</si>
  <si>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</si>
  <si>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</si>
  <si>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</si>
  <si>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</si>
  <si>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</si>
  <si>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</si>
  <si>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</si>
  <si>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</si>
  <si>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</si>
  <si>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</si>
  <si>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</si>
  <si>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</si>
  <si>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</si>
  <si>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</si>
  <si>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</si>
  <si>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</si>
  <si>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</si>
  <si>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</si>
  <si>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</si>
  <si>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</si>
  <si>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</si>
  <si>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</si>
  <si>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</si>
  <si>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</si>
  <si>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</si>
  <si>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</si>
  <si>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</si>
  <si>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</si>
  <si>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</si>
  <si>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</si>
  <si>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</si>
  <si>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</si>
  <si>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</si>
  <si>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</si>
  <si>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</si>
  <si>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</si>
  <si>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</si>
  <si>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</si>
  <si>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</si>
  <si>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</si>
  <si>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</si>
  <si>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</si>
  <si>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</si>
  <si>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</si>
  <si>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</si>
  <si>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</si>
  <si>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</si>
  <si>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</si>
  <si>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</si>
  <si>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</si>
  <si>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</si>
  <si>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</si>
  <si>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</si>
  <si>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</si>
  <si>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</si>
  <si>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</si>
  <si>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</si>
  <si>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</si>
  <si>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</si>
  <si>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</si>
  <si>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</si>
  <si>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</si>
  <si>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</si>
  <si>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</si>
  <si>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</si>
  <si>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</si>
  <si>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</si>
  <si>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</si>
  <si>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</si>
  <si>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</si>
  <si>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</si>
  <si>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</si>
  <si>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</si>
  <si>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</si>
  <si>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</si>
  <si>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</si>
  <si>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</si>
  <si>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</si>
  <si>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</si>
  <si>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</si>
  <si>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</si>
  <si>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</si>
  <si>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</si>
  <si>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</si>
  <si>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</si>
  <si>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</si>
  <si>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</si>
  <si>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</si>
  <si>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</si>
  <si>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</si>
  <si>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</si>
  <si>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</si>
  <si>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</si>
  <si>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</si>
  <si>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</si>
  <si>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</si>
  <si>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</si>
  <si>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</si>
  <si>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</si>
  <si>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</si>
  <si>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</si>
  <si>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</si>
  <si>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</si>
  <si>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</si>
  <si>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</si>
  <si>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</si>
  <si>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</si>
  <si>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</si>
  <si>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</si>
  <si>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</si>
  <si>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</si>
  <si>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</si>
  <si>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</si>
  <si>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</si>
  <si>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</si>
  <si>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</si>
  <si>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</si>
  <si>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</si>
  <si>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</si>
  <si>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</si>
  <si>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</si>
  <si>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</si>
  <si>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</si>
  <si>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</si>
  <si>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</si>
  <si>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</si>
  <si>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</si>
  <si>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</si>
  <si>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</si>
  <si>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</si>
  <si>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</si>
  <si>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</si>
  <si>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</si>
  <si>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</si>
  <si>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</si>
  <si>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</si>
  <si>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</si>
  <si>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</si>
  <si>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</si>
  <si>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</si>
  <si>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</si>
  <si>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</si>
  <si>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</si>
  <si>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</si>
  <si>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</si>
  <si>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</si>
  <si>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</si>
  <si>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</si>
  <si>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</si>
  <si>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</si>
  <si>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</si>
  <si>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</si>
  <si>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</si>
  <si>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</si>
  <si>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</si>
  <si>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</si>
  <si>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</si>
  <si>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</si>
  <si>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</si>
  <si>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</si>
  <si>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</si>
  <si>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</si>
  <si>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</si>
  <si>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</si>
  <si>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</si>
  <si>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</si>
  <si>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</si>
  <si>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</si>
  <si>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</si>
  <si>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</si>
  <si>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</si>
  <si>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</si>
  <si>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</si>
  <si>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</si>
  <si>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</si>
  <si>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</si>
  <si>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</si>
  <si>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</si>
  <si>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</si>
  <si>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</si>
  <si>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</si>
  <si>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</si>
  <si>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</si>
  <si>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</si>
  <si>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</si>
  <si>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</si>
  <si>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</si>
  <si>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</si>
  <si>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</si>
  <si>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</si>
  <si>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</si>
  <si>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</si>
  <si>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</si>
  <si>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</si>
  <si>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</si>
  <si>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</si>
  <si>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</si>
  <si>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</si>
  <si>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</si>
  <si>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</si>
  <si>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</si>
  <si>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</si>
  <si>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</si>
  <si>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</si>
  <si>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</si>
  <si>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</si>
  <si>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</si>
  <si>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</si>
  <si>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</si>
  <si>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</si>
  <si>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</si>
  <si>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</si>
  <si>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</si>
  <si>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</si>
  <si>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</si>
  <si>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</si>
  <si>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</si>
  <si>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</si>
  <si>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</si>
  <si>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</si>
  <si>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</si>
  <si>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</si>
  <si>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</si>
  <si>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</si>
  <si>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</si>
  <si>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</si>
  <si>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</si>
  <si>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</si>
  <si>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</si>
  <si>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</si>
  <si>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</si>
  <si>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</si>
  <si>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</si>
  <si>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</si>
  <si>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</si>
  <si>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</si>
  <si>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</si>
  <si>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</si>
  <si>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</si>
  <si>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</si>
  <si>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</si>
  <si>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</si>
  <si>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</si>
  <si>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</si>
  <si>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</si>
  <si>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</si>
  <si>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</si>
  <si>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</si>
  <si>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</si>
  <si>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</si>
  <si>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</si>
  <si>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</si>
  <si>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</si>
  <si>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</si>
  <si>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</si>
  <si>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</si>
  <si>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</si>
  <si>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</si>
  <si>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</si>
  <si>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</si>
  <si>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</si>
  <si>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</si>
  <si>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</si>
  <si>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</si>
  <si>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</si>
  <si>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</si>
  <si>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</si>
  <si>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</si>
  <si>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</si>
  <si>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</si>
  <si>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</si>
  <si>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</si>
  <si>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</si>
  <si>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</si>
  <si>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</si>
  <si>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</si>
  <si>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</si>
  <si>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</si>
  <si>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</si>
  <si>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</si>
  <si>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</si>
  <si>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</si>
  <si>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</si>
  <si>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</si>
  <si>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</si>
  <si>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</si>
  <si>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</si>
  <si>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</si>
  <si>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</si>
  <si>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</si>
  <si>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</si>
  <si>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</si>
  <si>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</si>
  <si>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</si>
  <si>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</si>
  <si>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</si>
  <si>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</si>
  <si>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</si>
  <si>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</si>
  <si>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</si>
  <si>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</si>
  <si>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</si>
  <si>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</si>
  <si>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</si>
  <si>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</si>
  <si>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</si>
  <si>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</si>
  <si>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</si>
  <si>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</si>
  <si>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</si>
  <si>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</si>
  <si>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</si>
  <si>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</si>
  <si>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</si>
  <si>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</si>
  <si>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</si>
  <si>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</si>
  <si>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</si>
  <si>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</si>
  <si>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</si>
  <si>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</si>
  <si>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</si>
  <si>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</si>
  <si>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</si>
  <si>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</si>
  <si>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</si>
  <si>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</si>
  <si>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</si>
  <si>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</si>
  <si>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</si>
  <si>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</si>
  <si>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</si>
  <si>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</si>
  <si>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</si>
  <si>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</si>
  <si>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</si>
  <si>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</si>
  <si>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</si>
  <si>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</si>
  <si>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</si>
  <si>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</si>
  <si>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</si>
  <si>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</si>
  <si>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</si>
  <si>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</si>
  <si>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</si>
  <si>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</si>
  <si>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</si>
  <si>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</si>
  <si>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</si>
  <si>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</si>
  <si>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</si>
  <si>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</si>
  <si>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</si>
  <si>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</si>
  <si>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</si>
  <si>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</si>
  <si>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</si>
  <si>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</si>
  <si>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</si>
  <si>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</si>
  <si>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</si>
  <si>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</si>
  <si>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</si>
  <si>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</si>
  <si>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</si>
  <si>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</si>
  <si>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</si>
  <si>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</si>
  <si>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</si>
  <si>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</si>
  <si>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</si>
  <si>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</si>
  <si>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</si>
  <si>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</si>
  <si>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</si>
  <si>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</si>
  <si>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</si>
  <si>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</si>
  <si>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</si>
  <si>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</si>
  <si>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</si>
  <si>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</si>
  <si>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</si>
  <si>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</si>
  <si>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</si>
  <si>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</si>
  <si>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</si>
  <si>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</si>
  <si>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</si>
  <si>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</si>
  <si>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</si>
  <si>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</si>
  <si>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</si>
  <si>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</si>
  <si>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</si>
  <si>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</si>
  <si>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</si>
  <si>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</si>
  <si>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</si>
  <si>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</si>
  <si>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</si>
  <si>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</si>
  <si>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</si>
  <si>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</si>
  <si>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</si>
  <si>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</si>
  <si>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</si>
  <si>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</si>
  <si>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</si>
  <si>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</si>
  <si>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</si>
  <si>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</si>
  <si>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</si>
  <si>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</si>
  <si>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</si>
  <si>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</si>
  <si>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</si>
  <si>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</si>
  <si>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</si>
  <si>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</si>
  <si>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</si>
  <si>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</si>
  <si>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</si>
  <si>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</si>
  <si>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</si>
  <si>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</si>
  <si>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</si>
  <si>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</si>
  <si>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</si>
  <si>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</si>
  <si>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</si>
  <si>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</si>
  <si>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</si>
  <si>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</si>
  <si>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</si>
  <si>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</si>
  <si>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</si>
  <si>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</si>
  <si>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</si>
  <si>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</si>
  <si>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</si>
  <si>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</si>
  <si>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</si>
  <si>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</si>
  <si>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</si>
  <si>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</si>
  <si>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</si>
  <si>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</si>
  <si>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</si>
  <si>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</si>
  <si>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</si>
  <si>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</si>
  <si>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</si>
  <si>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</si>
  <si>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</si>
  <si>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</si>
  <si>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</si>
  <si>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</si>
  <si>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</si>
  <si>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</si>
  <si>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</si>
  <si>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</si>
  <si>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</si>
  <si>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</si>
  <si>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</si>
  <si>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</si>
  <si>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</si>
  <si>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</si>
  <si>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</si>
  <si>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</si>
  <si>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</si>
  <si>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</si>
  <si>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</si>
  <si>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</si>
  <si>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</si>
  <si>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</si>
  <si>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</si>
  <si>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</si>
  <si>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</si>
  <si>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</si>
  <si>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</si>
  <si>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</si>
  <si>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</si>
  <si>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</si>
  <si>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</si>
  <si>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</si>
  <si>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</si>
  <si>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</si>
  <si>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</si>
  <si>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</si>
  <si>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</si>
  <si>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</si>
  <si>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</si>
  <si>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</si>
  <si>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</si>
  <si>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</si>
  <si>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</si>
  <si>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</si>
  <si>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</si>
  <si>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</si>
  <si>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</si>
  <si>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</si>
  <si>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</si>
  <si>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</si>
  <si>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</si>
  <si>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</si>
  <si>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</si>
  <si>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</si>
  <si>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</si>
  <si>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</si>
  <si>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</si>
  <si>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</si>
  <si>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</si>
  <si>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</si>
  <si>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</si>
  <si>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</si>
  <si>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</si>
  <si>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</si>
  <si>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</si>
  <si>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</si>
  <si>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</si>
  <si>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</si>
  <si>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</si>
  <si>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</si>
  <si>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</si>
  <si>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</si>
  <si>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</si>
  <si>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</si>
  <si>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</si>
  <si>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</si>
  <si>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</si>
  <si>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</si>
  <si>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</si>
  <si>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</si>
  <si>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</si>
  <si>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</si>
  <si>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</si>
  <si>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</si>
  <si>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</si>
  <si>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</si>
  <si>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</si>
  <si>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</si>
  <si>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</si>
  <si>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</si>
  <si>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</si>
  <si>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</si>
  <si>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</si>
  <si>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</si>
  <si>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</si>
  <si>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</si>
  <si>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</si>
  <si>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</si>
  <si>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</si>
  <si>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</si>
  <si>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</si>
  <si>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</si>
  <si>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</si>
  <si>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</si>
  <si>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</si>
  <si>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</si>
  <si>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</si>
  <si>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</si>
  <si>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</si>
  <si>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</si>
  <si>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</si>
  <si>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</si>
  <si>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</si>
  <si>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</si>
  <si>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</si>
  <si>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</si>
  <si>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</si>
  <si>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</si>
  <si>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</si>
  <si>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</si>
  <si>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</si>
  <si>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</si>
  <si>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</si>
  <si>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</si>
  <si>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</si>
  <si>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</si>
  <si>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</si>
  <si>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</si>
  <si>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</si>
  <si>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</si>
  <si>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</si>
  <si>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</si>
  <si>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</si>
  <si>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</si>
  <si>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</si>
  <si>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</si>
  <si>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</si>
  <si>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</si>
  <si>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</si>
  <si>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</si>
  <si>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</si>
  <si>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</si>
  <si>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</si>
  <si>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</si>
  <si>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</si>
  <si>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</si>
  <si>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</si>
  <si>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</si>
  <si>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</si>
  <si>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</si>
  <si>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</si>
  <si>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</si>
  <si>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</si>
  <si>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</si>
  <si>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</si>
  <si>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</si>
  <si>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</si>
  <si>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</si>
  <si>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</si>
  <si>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</si>
  <si>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</si>
  <si>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</si>
  <si>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</si>
  <si>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</si>
  <si>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</si>
  <si>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</si>
  <si>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</si>
  <si>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</si>
  <si>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</si>
  <si>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</si>
  <si>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</si>
  <si>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</si>
  <si>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</si>
  <si>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</si>
  <si>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</si>
  <si>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</si>
  <si>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</si>
  <si>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</si>
  <si>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</si>
  <si>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</si>
  <si>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</si>
  <si>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</si>
  <si>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</si>
  <si>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</si>
  <si>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</si>
  <si>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</si>
  <si>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</si>
  <si>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</si>
  <si>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</si>
  <si>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</si>
  <si>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</si>
  <si>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</si>
  <si>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</si>
  <si>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</si>
  <si>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</si>
  <si>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</si>
  <si>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</si>
  <si>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</si>
  <si>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</si>
  <si>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</si>
  <si>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</si>
  <si>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</si>
  <si>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</si>
  <si>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</si>
  <si>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</si>
  <si>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</si>
  <si>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</si>
  <si>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</si>
  <si>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</si>
  <si>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</si>
  <si>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</si>
  <si>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</si>
  <si>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</si>
  <si>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</si>
  <si>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</si>
  <si>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</si>
  <si>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</si>
  <si>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</si>
  <si>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</si>
  <si>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</si>
  <si>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</si>
  <si>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</si>
  <si>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</si>
  <si>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</si>
  <si>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</si>
  <si>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</si>
  <si>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</si>
  <si>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</si>
  <si>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</si>
  <si>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</si>
  <si>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</si>
  <si>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</si>
  <si>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</si>
  <si>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</si>
  <si>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</si>
  <si>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</si>
  <si>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</si>
  <si>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</si>
  <si>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</si>
  <si>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</si>
  <si>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</si>
  <si>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</si>
  <si>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</si>
  <si>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</si>
  <si>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</si>
  <si>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</si>
  <si>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</si>
  <si>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</si>
  <si>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</si>
  <si>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</si>
  <si>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</si>
  <si>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</si>
  <si>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</si>
  <si>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</si>
  <si>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</si>
  <si>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</si>
  <si>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</si>
  <si>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</si>
  <si>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</si>
  <si>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</si>
  <si>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</si>
  <si>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</si>
  <si>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</si>
  <si>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</si>
  <si>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</si>
  <si>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</si>
  <si>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</si>
  <si>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</si>
  <si>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</si>
  <si>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</si>
  <si>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</si>
  <si>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</si>
  <si>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</si>
  <si>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</si>
  <si>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</si>
  <si>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</si>
  <si>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</si>
  <si>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</si>
  <si>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</si>
  <si>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</si>
  <si>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</si>
  <si>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</si>
  <si>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</si>
  <si>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</si>
  <si>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</si>
  <si>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</si>
  <si>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</si>
  <si>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</si>
  <si>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</si>
  <si>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</si>
  <si>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</si>
  <si>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</si>
  <si>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</si>
  <si>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</si>
  <si>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</si>
  <si>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</si>
  <si>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</si>
  <si>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</si>
  <si>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</si>
  <si>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</si>
  <si>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</si>
  <si>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</si>
  <si>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</si>
  <si>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</si>
  <si>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</si>
  <si>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</si>
  <si>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</si>
  <si>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</si>
  <si>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</si>
  <si>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</si>
  <si>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</si>
  <si>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</si>
  <si>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</si>
  <si>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</si>
  <si>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</si>
  <si>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</si>
  <si>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</si>
  <si>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</si>
  <si>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</si>
  <si>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</si>
  <si>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</si>
  <si>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</si>
  <si>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</si>
  <si>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</si>
  <si>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</si>
  <si>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</si>
  <si>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</si>
  <si>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</si>
  <si>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</si>
  <si>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</si>
  <si>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</si>
  <si>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</si>
  <si>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</si>
  <si>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</si>
  <si>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</si>
  <si>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</si>
  <si>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</si>
  <si>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</si>
  <si>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</si>
  <si>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</si>
  <si>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</si>
  <si>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</si>
  <si>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</si>
  <si>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</si>
  <si>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</si>
  <si>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</si>
  <si>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</si>
  <si>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</si>
  <si>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</si>
  <si>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</si>
  <si>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</si>
  <si>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</si>
  <si>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</si>
  <si>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</si>
  <si>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</si>
  <si>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</si>
  <si>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</si>
  <si>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</si>
  <si>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</si>
  <si>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</si>
  <si>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</si>
  <si>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</si>
  <si>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</si>
  <si>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</si>
  <si>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</si>
  <si>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</si>
  <si>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</si>
  <si>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</si>
  <si>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</si>
  <si>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</si>
  <si>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</si>
  <si>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</si>
  <si>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</si>
  <si>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</si>
  <si>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</si>
  <si>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</si>
  <si>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</si>
  <si>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</si>
  <si>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</si>
  <si>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</si>
  <si>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</si>
  <si>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</si>
  <si>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</si>
  <si>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</si>
  <si>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</si>
  <si>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</si>
  <si>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</si>
  <si>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</si>
  <si>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</si>
  <si>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</si>
  <si>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</si>
  <si>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</si>
  <si>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</si>
  <si>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</si>
  <si>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</si>
  <si>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</si>
  <si>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</si>
  <si>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</si>
  <si>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</si>
  <si>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</si>
  <si>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</si>
  <si>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</si>
  <si>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</si>
  <si>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</si>
  <si>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</si>
  <si>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</si>
  <si>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</si>
  <si>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</si>
  <si>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</si>
  <si>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</si>
  <si>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</si>
  <si>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</si>
  <si>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</si>
  <si>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</si>
  <si>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</si>
  <si>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</si>
  <si>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</si>
  <si>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</si>
  <si>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</si>
  <si>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</si>
  <si>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</si>
  <si>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</si>
  <si>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</si>
  <si>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</si>
  <si>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</si>
  <si>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</si>
  <si>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</si>
  <si>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</si>
  <si>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</si>
  <si>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</si>
  <si>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</si>
  <si>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</si>
  <si>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</si>
  <si>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</si>
  <si>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</si>
  <si>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</si>
  <si>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</si>
  <si>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</si>
  <si>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</si>
  <si>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</si>
  <si>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</si>
  <si>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</si>
  <si>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</si>
  <si>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</si>
  <si>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</si>
  <si>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</si>
  <si>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</si>
  <si>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</si>
  <si>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</si>
  <si>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</si>
  <si>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</si>
  <si>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</si>
  <si>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</si>
  <si>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</si>
  <si>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</si>
  <si>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</si>
  <si>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</si>
  <si>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</si>
  <si>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</si>
  <si>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</si>
  <si>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</si>
  <si>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</si>
  <si>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</si>
  <si>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</si>
  <si>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</si>
  <si>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</si>
  <si>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</si>
  <si>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</si>
  <si>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</si>
  <si>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</si>
  <si>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</si>
  <si>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</si>
  <si>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</si>
  <si>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</si>
  <si>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</si>
  <si>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</si>
  <si>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</si>
  <si>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</si>
  <si>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</si>
  <si>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</si>
  <si>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</si>
  <si>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</si>
  <si>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</si>
  <si>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</si>
  <si>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</si>
  <si>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</si>
  <si>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</si>
  <si>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</si>
  <si>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</si>
  <si>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</si>
  <si>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</si>
  <si>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</si>
  <si>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</si>
  <si>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</si>
  <si>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</si>
  <si>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</si>
  <si>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</si>
  <si>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</si>
  <si>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</si>
  <si>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</si>
  <si>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</si>
  <si>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</si>
  <si>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</si>
  <si>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</si>
  <si>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</si>
  <si>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</si>
  <si>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</si>
  <si>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</si>
  <si>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</si>
  <si>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</si>
  <si>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</si>
  <si>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</si>
  <si>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</si>
  <si>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</si>
  <si>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</si>
  <si>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</si>
  <si>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</si>
  <si>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</si>
  <si>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</si>
  <si>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</si>
  <si>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</si>
  <si>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</si>
  <si>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</si>
  <si>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</si>
  <si>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</si>
  <si>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</si>
  <si>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</si>
  <si>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</si>
  <si>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</si>
  <si>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</si>
  <si>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</si>
  <si>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</si>
  <si>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</si>
  <si>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</si>
  <si>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</si>
  <si>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</si>
  <si>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</si>
  <si>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</si>
  <si>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</si>
  <si>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</si>
  <si>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</si>
  <si>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</si>
  <si>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</si>
  <si>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</si>
  <si>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</si>
  <si>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</si>
  <si>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</si>
  <si>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</si>
  <si>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</si>
  <si>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</si>
  <si>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</si>
  <si>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</si>
  <si>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</si>
  <si>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</si>
  <si>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</si>
  <si>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</si>
  <si>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</si>
  <si>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</si>
  <si>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</si>
  <si>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</si>
  <si>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</si>
  <si>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</si>
  <si>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</si>
  <si>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</si>
  <si>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</si>
  <si>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</si>
  <si>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</si>
  <si>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</si>
  <si>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</si>
  <si>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</si>
  <si>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</si>
  <si>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</si>
  <si>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</si>
  <si>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</si>
  <si>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</si>
  <si>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</si>
  <si>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</si>
  <si>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</si>
  <si>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</si>
  <si>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</si>
  <si>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</si>
  <si>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</si>
  <si>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</si>
  <si>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</si>
  <si>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</si>
  <si>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</si>
  <si>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</si>
  <si>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</si>
  <si>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</si>
  <si>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</si>
  <si>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</si>
  <si>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</si>
  <si>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</si>
  <si>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</si>
  <si>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</si>
  <si>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</si>
  <si>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</si>
  <si>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</si>
  <si>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</si>
  <si>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</si>
  <si>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</si>
  <si>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</si>
  <si>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</si>
  <si>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</si>
  <si>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</si>
  <si>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</si>
  <si>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</si>
  <si>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</si>
  <si>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</si>
  <si>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</si>
  <si>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</si>
  <si>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</si>
  <si>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</si>
  <si>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</si>
  <si>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</si>
  <si>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</si>
  <si>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</si>
  <si>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</si>
  <si>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</si>
  <si>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</si>
  <si>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</si>
  <si>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</si>
  <si>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</si>
  <si>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</si>
  <si>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</si>
  <si>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</si>
  <si>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</si>
  <si>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</si>
  <si>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</si>
  <si>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</si>
  <si>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</si>
  <si>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</si>
  <si>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</si>
  <si>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</si>
  <si>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</si>
  <si>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</si>
  <si>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</si>
  <si>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</si>
  <si>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</si>
  <si>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</si>
  <si>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</si>
  <si>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</si>
  <si>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</si>
  <si>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</si>
  <si>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</si>
  <si>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</si>
  <si>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</si>
  <si>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</si>
  <si>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</si>
  <si>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</si>
  <si>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</si>
  <si>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</si>
  <si>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</si>
  <si>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</si>
  <si>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</si>
  <si>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</si>
  <si>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</si>
  <si>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</si>
  <si>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</si>
  <si>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</si>
  <si>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</si>
  <si>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</si>
  <si>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</si>
  <si>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</si>
  <si>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</si>
  <si>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</si>
  <si>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</si>
  <si>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</si>
  <si>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</si>
  <si>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</si>
  <si>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</si>
  <si>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</si>
  <si>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</si>
  <si>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</si>
  <si>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</si>
  <si>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</si>
  <si>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</si>
  <si>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</si>
  <si>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</si>
  <si>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</si>
  <si>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</si>
  <si>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</si>
  <si>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</si>
  <si>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</si>
  <si>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</si>
  <si>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</si>
  <si>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</si>
  <si>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</si>
  <si>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</si>
  <si>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</si>
  <si>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</si>
  <si>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</si>
  <si>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</si>
  <si>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</si>
  <si>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</si>
  <si>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</si>
  <si>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</si>
  <si>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</si>
  <si>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</si>
  <si>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</si>
  <si>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</si>
  <si>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</si>
  <si>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</si>
  <si>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</si>
  <si>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</si>
  <si>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</si>
  <si>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</si>
  <si>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</si>
  <si>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</si>
  <si>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</si>
  <si>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</si>
  <si>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</si>
  <si>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</si>
  <si>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</si>
  <si>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</si>
  <si>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</si>
  <si>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</si>
  <si>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</si>
  <si>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</si>
  <si>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</si>
  <si>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</si>
  <si>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</si>
  <si>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</si>
  <si>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</si>
  <si>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</si>
  <si>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</si>
  <si>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</si>
  <si>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</si>
  <si>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</si>
  <si>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</si>
  <si>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</si>
  <si>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</si>
  <si>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</si>
  <si>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</si>
  <si>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</si>
  <si>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</si>
  <si>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</si>
  <si>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</si>
  <si>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</si>
  <si>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</si>
  <si>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</si>
  <si>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</si>
  <si>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</si>
  <si>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</si>
  <si>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</si>
  <si>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</si>
  <si>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</si>
  <si>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</si>
  <si>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</si>
  <si>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</si>
  <si>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</si>
  <si>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</si>
  <si>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</si>
  <si>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</si>
  <si>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</si>
  <si>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</si>
  <si>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</si>
  <si>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</si>
  <si>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</si>
  <si>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</si>
  <si>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</si>
  <si>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</si>
  <si>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</si>
  <si>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</si>
  <si>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</si>
  <si>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</si>
  <si>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</si>
  <si>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</si>
  <si>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</si>
  <si>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</si>
  <si>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</si>
  <si>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</si>
  <si>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</si>
  <si>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</si>
  <si>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</si>
  <si>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</si>
  <si>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</si>
  <si>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</si>
  <si>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</si>
  <si>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</si>
  <si>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</si>
  <si>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</si>
  <si>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</si>
  <si>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</si>
  <si>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</si>
  <si>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</si>
  <si>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</si>
  <si>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</si>
  <si>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</si>
  <si>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</si>
  <si>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</si>
  <si>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</si>
  <si>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</si>
  <si>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</si>
  <si>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</si>
  <si>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</si>
  <si>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</si>
  <si>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</si>
  <si>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</si>
  <si>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</si>
  <si>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</si>
  <si>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</si>
  <si>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</si>
  <si>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</si>
  <si>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</si>
  <si>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</si>
  <si>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</si>
  <si>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</si>
  <si>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</si>
  <si>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</si>
  <si>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</si>
  <si>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</si>
  <si>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</si>
  <si>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</si>
  <si>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</si>
  <si>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</si>
  <si>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</si>
  <si>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</si>
  <si>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</si>
  <si>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</si>
  <si>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</si>
  <si>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</si>
  <si>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</si>
  <si>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</si>
  <si>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</si>
  <si>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</si>
  <si>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</si>
  <si>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</si>
  <si>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</si>
  <si>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</si>
  <si>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</si>
  <si>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</si>
  <si>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</si>
  <si>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</si>
  <si>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</si>
  <si>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</si>
  <si>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</si>
  <si>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</si>
  <si>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</si>
  <si>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</si>
  <si>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</si>
  <si>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</si>
  <si>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</si>
  <si>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</si>
  <si>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</si>
  <si>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</si>
  <si>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</si>
  <si>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</si>
  <si>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</si>
  <si>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</si>
  <si>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</si>
  <si>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</si>
  <si>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</si>
  <si>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</si>
  <si>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</si>
  <si>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</si>
  <si>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</si>
  <si>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</si>
  <si>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</si>
  <si>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</si>
  <si>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</si>
  <si>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</si>
  <si>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</si>
  <si>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</si>
  <si>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</si>
  <si>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</si>
  <si>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</si>
  <si>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</si>
  <si>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</si>
  <si>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</si>
  <si>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</si>
  <si>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</si>
  <si>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</si>
  <si>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</si>
  <si>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</si>
  <si>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</si>
  <si>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</si>
  <si>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</si>
  <si>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</si>
  <si>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</si>
  <si>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</si>
  <si>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</si>
  <si>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</si>
  <si>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</si>
  <si>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</si>
  <si>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</si>
  <si>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</si>
  <si>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</si>
  <si>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</si>
  <si>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</si>
  <si>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</si>
  <si>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</si>
  <si>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</si>
  <si>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</si>
  <si>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</si>
  <si>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</si>
  <si>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</si>
  <si>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</si>
  <si>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</si>
  <si>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</si>
  <si>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</si>
  <si>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</si>
  <si>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</si>
  <si>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</si>
  <si>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</si>
  <si>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</si>
  <si>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</si>
  <si>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</si>
  <si>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</si>
  <si>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</si>
  <si>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</si>
  <si>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</si>
  <si>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</si>
  <si>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</si>
  <si>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</si>
  <si>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</si>
  <si>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</si>
  <si>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</si>
  <si>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</si>
  <si>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</si>
  <si>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</si>
  <si>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</si>
  <si>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</si>
  <si>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</si>
  <si>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</si>
  <si>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</si>
  <si>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</si>
  <si>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</si>
  <si>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</si>
  <si>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</si>
  <si>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</si>
  <si>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</si>
  <si>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</si>
  <si>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</si>
  <si>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</si>
  <si>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</si>
  <si>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</si>
  <si>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</si>
  <si>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</si>
  <si>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</si>
  <si>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</si>
  <si>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</si>
  <si>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</si>
  <si>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</si>
  <si>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</si>
  <si>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</si>
  <si>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</si>
  <si>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</si>
  <si>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</si>
  <si>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</si>
  <si>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</si>
  <si>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</si>
  <si>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</si>
  <si>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</si>
  <si>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</si>
  <si>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</si>
  <si>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</si>
  <si>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</si>
  <si>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</si>
  <si>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</si>
  <si>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</si>
  <si>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</si>
  <si>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</si>
  <si>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</si>
  <si>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</si>
  <si>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</si>
  <si>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</si>
  <si>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</si>
  <si>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</si>
  <si>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</si>
  <si>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</si>
  <si>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</si>
  <si>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</si>
  <si>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</si>
  <si>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</si>
  <si>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</si>
  <si>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</si>
  <si>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</si>
  <si>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</si>
  <si>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</si>
  <si>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</si>
  <si>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</si>
  <si>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</si>
  <si>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</si>
  <si>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</si>
  <si>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</si>
  <si>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</si>
  <si>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</si>
  <si>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</si>
  <si>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</si>
  <si>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</si>
  <si>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</si>
  <si>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</si>
  <si>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</si>
  <si>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</si>
  <si>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</si>
  <si>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</si>
  <si>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</si>
  <si>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</si>
  <si>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</si>
  <si>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</si>
  <si>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</si>
  <si>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</si>
  <si>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</si>
  <si>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</si>
  <si>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</si>
  <si>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</si>
  <si>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</si>
  <si>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</si>
  <si>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</si>
  <si>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</si>
  <si>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</si>
  <si>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</si>
  <si>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</si>
  <si>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</si>
  <si>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</si>
  <si>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</si>
  <si>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</si>
  <si>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</si>
  <si>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</si>
  <si>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</si>
  <si>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</si>
  <si>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</si>
  <si>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</si>
  <si>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</si>
  <si>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</si>
  <si>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</si>
  <si>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</si>
  <si>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</si>
  <si>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</si>
  <si>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</si>
  <si>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</si>
  <si>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</si>
  <si>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</si>
  <si>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</si>
  <si>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</si>
  <si>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</si>
  <si>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</si>
  <si>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</si>
  <si>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</si>
  <si>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</si>
  <si>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</si>
  <si>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</si>
  <si>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</si>
  <si>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</si>
  <si>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</si>
  <si>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</si>
  <si>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</si>
  <si>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</si>
  <si>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</si>
  <si>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</si>
  <si>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</si>
  <si>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</si>
  <si>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</si>
  <si>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</si>
  <si>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</si>
  <si>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</si>
  <si>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</si>
  <si>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</si>
  <si>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</si>
  <si>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</si>
  <si>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</si>
  <si>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</si>
  <si>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</si>
  <si>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</si>
  <si>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</si>
  <si>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</si>
  <si>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</si>
  <si>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</si>
  <si>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</si>
  <si>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</si>
  <si>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</si>
  <si>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</si>
  <si>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</si>
  <si>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</si>
  <si>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</si>
  <si>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</si>
  <si>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</si>
  <si>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</si>
  <si>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</si>
  <si>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</si>
  <si>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</si>
  <si>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</si>
  <si>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</si>
  <si>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</si>
  <si>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</si>
  <si>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</si>
  <si>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</si>
  <si>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</si>
  <si>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</si>
  <si>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</si>
  <si>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</si>
  <si>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</si>
  <si>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</si>
  <si>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</si>
  <si>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</si>
  <si>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</si>
  <si>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</si>
  <si>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</si>
  <si>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</si>
  <si>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</si>
  <si>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</si>
  <si>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</si>
  <si>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</si>
  <si>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</si>
  <si>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</si>
  <si>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</si>
  <si>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</si>
  <si>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</si>
  <si>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</si>
  <si>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</si>
  <si>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</si>
  <si>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</si>
  <si>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</si>
  <si>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</si>
  <si>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</si>
  <si>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</si>
  <si>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</si>
  <si>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</si>
  <si>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</si>
  <si>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</si>
  <si>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</si>
  <si>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</si>
  <si>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</si>
  <si>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</si>
  <si>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</si>
  <si>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</si>
  <si>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</si>
  <si>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</si>
  <si>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</si>
  <si>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</si>
  <si>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</si>
  <si>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</si>
  <si>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</si>
  <si>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</si>
  <si>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</si>
  <si>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</si>
  <si>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</si>
  <si>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</si>
  <si>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</si>
  <si>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</si>
  <si>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</si>
  <si>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</si>
  <si>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</si>
  <si>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</si>
  <si>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</si>
  <si>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</si>
  <si>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</si>
  <si>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</si>
  <si>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</si>
  <si>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</si>
  <si>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</si>
  <si>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</si>
  <si>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</si>
  <si>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</si>
  <si>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</si>
  <si>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</si>
  <si>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</si>
  <si>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</si>
  <si>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</si>
  <si>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</si>
  <si>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</si>
  <si>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</si>
  <si>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</si>
  <si>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</si>
  <si>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</si>
  <si>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</si>
  <si>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</si>
  <si>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</si>
  <si>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</si>
  <si>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</si>
  <si>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</si>
  <si>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</si>
  <si>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</si>
  <si>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</si>
  <si>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</si>
  <si>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</si>
  <si>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</si>
  <si>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</si>
  <si>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</si>
  <si>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</si>
  <si>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</si>
  <si>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</si>
  <si>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</si>
  <si>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</si>
  <si>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</si>
  <si>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</si>
  <si>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</si>
  <si>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</si>
  <si>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</si>
  <si>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</si>
  <si>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</si>
  <si>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</si>
  <si>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</si>
  <si>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</si>
  <si>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</si>
  <si>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</si>
  <si>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</si>
  <si>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</si>
  <si>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</si>
  <si>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</si>
  <si>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</si>
  <si>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</si>
  <si>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</si>
  <si>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</si>
  <si>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</si>
  <si>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</si>
  <si>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</si>
  <si>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</si>
  <si>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</si>
  <si>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</si>
  <si>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</si>
  <si>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</si>
  <si>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</si>
  <si>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</si>
  <si>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</si>
  <si>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</si>
  <si>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</si>
  <si>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</si>
  <si>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</si>
  <si>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</si>
  <si>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</si>
  <si>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</si>
  <si>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</si>
  <si>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</si>
  <si>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</si>
  <si>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</si>
  <si>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</si>
  <si>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</si>
  <si>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</si>
  <si>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</si>
  <si>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</si>
  <si>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</si>
  <si>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</si>
  <si>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</si>
  <si>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</si>
  <si>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</si>
  <si>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</si>
  <si>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</si>
  <si>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</si>
  <si>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</si>
  <si>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</si>
  <si>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</si>
  <si>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</si>
  <si>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</si>
  <si>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</si>
  <si>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</si>
  <si>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</si>
  <si>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</si>
  <si>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</si>
  <si>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</si>
  <si>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</si>
  <si>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</si>
  <si>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</si>
  <si>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</si>
  <si>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</si>
  <si>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</si>
  <si>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</si>
  <si>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</si>
  <si>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</si>
  <si>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</si>
  <si>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</si>
  <si>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</si>
  <si>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</si>
  <si>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</si>
  <si>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</si>
  <si>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</si>
  <si>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</si>
  <si>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</si>
  <si>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</si>
  <si>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</si>
  <si>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</si>
  <si>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</si>
  <si>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</si>
  <si>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</si>
  <si>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</si>
  <si>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</si>
  <si>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</si>
  <si>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</si>
  <si>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</si>
  <si>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</si>
  <si>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</si>
  <si>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</si>
  <si>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</si>
  <si>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</si>
  <si>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</si>
  <si>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</si>
  <si>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</si>
  <si>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</si>
  <si>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</si>
  <si>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</si>
  <si>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</si>
  <si>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</si>
  <si>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</si>
  <si>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</si>
  <si>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</si>
  <si>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</si>
  <si>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</si>
  <si>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</si>
  <si>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</si>
  <si>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</si>
  <si>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</si>
  <si>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</si>
  <si>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</si>
  <si>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</si>
  <si>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</si>
  <si>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</si>
  <si>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</si>
  <si>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</si>
  <si>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</si>
  <si>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</si>
  <si>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</si>
  <si>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</si>
  <si>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</si>
  <si>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</si>
  <si>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</si>
  <si>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</si>
  <si>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</si>
  <si>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</si>
  <si>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</si>
  <si>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</si>
  <si>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</si>
  <si>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</si>
  <si>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</si>
  <si>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</si>
  <si>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</si>
  <si>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</si>
  <si>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</si>
  <si>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</si>
  <si>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</si>
  <si>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</si>
  <si>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</si>
  <si>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</si>
  <si>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</si>
  <si>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</si>
  <si>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</si>
  <si>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</si>
  <si>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</si>
  <si>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</si>
  <si>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</si>
  <si>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</si>
  <si>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</si>
  <si>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</si>
  <si>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</si>
  <si>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</si>
  <si>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</si>
  <si>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</si>
  <si>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</si>
  <si>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</si>
  <si>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</si>
  <si>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</si>
  <si>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</si>
  <si>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</si>
  <si>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</si>
  <si>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</si>
  <si>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</si>
  <si>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</si>
  <si>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</si>
  <si>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</si>
  <si>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</si>
  <si>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</si>
  <si>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</si>
  <si>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</si>
  <si>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</si>
  <si>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</si>
  <si>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</si>
  <si>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</si>
  <si>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</si>
  <si>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</si>
  <si>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</si>
  <si>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</si>
  <si>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</si>
  <si>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</si>
  <si>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</si>
  <si>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</si>
  <si>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</si>
  <si>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</si>
  <si>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</si>
  <si>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</si>
  <si>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</si>
  <si>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</si>
  <si>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</si>
  <si>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</si>
  <si>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</si>
  <si>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</si>
  <si>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</si>
  <si>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</si>
  <si>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</si>
  <si>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</si>
  <si>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</si>
  <si>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</si>
  <si>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</si>
  <si>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</si>
  <si>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</si>
  <si>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</si>
  <si>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</si>
  <si>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</si>
  <si>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</si>
  <si>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</si>
  <si>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</si>
  <si>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</si>
  <si>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</si>
  <si>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</si>
  <si>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</si>
  <si>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</si>
  <si>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</si>
  <si>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</si>
  <si>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</si>
  <si>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</si>
  <si>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</si>
  <si>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</si>
  <si>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</si>
  <si>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</si>
  <si>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</si>
  <si>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</si>
  <si>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</si>
  <si>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</si>
  <si>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</si>
  <si>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</si>
  <si>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</si>
  <si>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</si>
  <si>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</si>
  <si>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</si>
  <si>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</si>
  <si>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</si>
  <si>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</si>
  <si>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</si>
  <si>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</si>
  <si>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</si>
  <si>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</si>
  <si>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</si>
  <si>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</si>
  <si>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</si>
  <si>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</si>
  <si>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</si>
  <si>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</si>
  <si>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</si>
  <si>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</si>
  <si>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</si>
  <si>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</si>
  <si>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</si>
  <si>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</si>
  <si>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</si>
  <si>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</si>
  <si>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</si>
  <si>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</si>
  <si>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</si>
  <si>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</si>
  <si>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</si>
  <si>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</si>
  <si>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</si>
  <si>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</si>
  <si>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</si>
  <si>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</si>
  <si>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</si>
  <si>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</si>
  <si>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</si>
  <si>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</si>
  <si>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</si>
  <si>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</si>
  <si>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</si>
  <si>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</si>
  <si>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</si>
  <si>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</si>
  <si>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</si>
  <si>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</si>
  <si>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</si>
  <si>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</si>
  <si>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</si>
  <si>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</si>
  <si>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</si>
  <si>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</si>
  <si>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</si>
  <si>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</si>
  <si>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</si>
  <si>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</si>
  <si>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</si>
  <si>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</si>
  <si>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</si>
  <si>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</si>
  <si>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</si>
  <si>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</si>
  <si>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</si>
  <si>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</si>
  <si>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</si>
  <si>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</si>
  <si>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</si>
  <si>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</si>
  <si>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</si>
  <si>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</si>
  <si>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</si>
  <si>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</si>
  <si>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</si>
  <si>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</si>
  <si>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</si>
  <si>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</si>
  <si>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</si>
  <si>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</si>
  <si>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</si>
  <si>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</si>
  <si>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</si>
  <si>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</si>
  <si>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</si>
  <si>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</si>
  <si>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</si>
  <si>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</si>
  <si>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</si>
  <si>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</si>
  <si>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</si>
  <si>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</si>
  <si>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</si>
  <si>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</si>
  <si>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</si>
  <si>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</si>
  <si>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</si>
  <si>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</si>
  <si>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</si>
  <si>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</si>
  <si>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</si>
  <si>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</si>
  <si>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</si>
  <si>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</si>
  <si>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</si>
  <si>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</si>
  <si>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</si>
  <si>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</si>
  <si>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</si>
  <si>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</si>
  <si>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</si>
  <si>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</si>
  <si>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</si>
  <si>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</si>
  <si>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</si>
  <si>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</si>
  <si>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</si>
  <si>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</si>
  <si>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</si>
  <si>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</si>
  <si>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</si>
  <si>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</si>
  <si>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</si>
  <si>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</si>
  <si>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</si>
  <si>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</si>
  <si>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</si>
  <si>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</si>
  <si>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</si>
  <si>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</si>
  <si>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</si>
  <si>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</si>
  <si>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</si>
  <si>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</si>
  <si>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</si>
  <si>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</si>
  <si>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</si>
  <si>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</si>
  <si>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</si>
  <si>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</si>
  <si>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</si>
  <si>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</si>
  <si>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</si>
  <si>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</si>
  <si>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</si>
  <si>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</si>
  <si>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</si>
  <si>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</si>
  <si>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</si>
  <si>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</si>
  <si>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</si>
  <si>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</si>
  <si>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</si>
  <si>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</si>
  <si>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</si>
  <si>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</si>
  <si>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</si>
  <si>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</si>
  <si>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</si>
  <si>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</si>
  <si>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</si>
  <si>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</si>
  <si>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</si>
  <si>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</si>
  <si>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</si>
  <si>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</si>
  <si>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</si>
  <si>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</si>
  <si>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</si>
  <si>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</si>
  <si>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</si>
  <si>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</si>
  <si>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</si>
  <si>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</si>
  <si>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</si>
  <si>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</si>
  <si>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</si>
  <si>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</si>
  <si>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</si>
  <si>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</si>
  <si>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</si>
  <si>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</si>
  <si>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</si>
  <si>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</si>
  <si>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</si>
  <si>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</si>
  <si>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</si>
  <si>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</si>
  <si>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</si>
  <si>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</si>
  <si>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</si>
  <si>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</si>
  <si>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</si>
  <si>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</si>
  <si>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</si>
  <si>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</si>
  <si>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</si>
  <si>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</si>
  <si>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</si>
  <si>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</si>
  <si>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</si>
  <si>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</si>
  <si>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</si>
  <si>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</si>
  <si>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</si>
  <si>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</si>
  <si>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</si>
  <si>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</si>
  <si>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</si>
  <si>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</si>
  <si>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</si>
  <si>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</si>
  <si>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</si>
  <si>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</si>
  <si>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</si>
  <si>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</si>
  <si>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</si>
  <si>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</si>
  <si>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</si>
  <si>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</si>
  <si>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</si>
  <si>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</si>
  <si>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</si>
  <si>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</si>
  <si>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</si>
  <si>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</si>
  <si>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</si>
  <si>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</si>
  <si>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</si>
  <si>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</si>
  <si>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</si>
  <si>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</si>
  <si>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</si>
  <si>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</si>
  <si>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</si>
  <si>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</si>
  <si>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</si>
  <si>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</si>
  <si>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</si>
  <si>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</si>
  <si>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</si>
  <si>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</si>
  <si>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</si>
  <si>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</si>
  <si>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</si>
  <si>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</si>
  <si>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</si>
  <si>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</si>
  <si>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</si>
  <si>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</si>
  <si>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</si>
  <si>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</si>
  <si>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</si>
  <si>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</si>
  <si>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</si>
  <si>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</si>
  <si>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</si>
  <si>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</si>
  <si>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</si>
  <si>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</si>
  <si>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</si>
  <si>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</si>
  <si>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</si>
  <si>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</si>
  <si>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</si>
  <si>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</si>
  <si>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</si>
  <si>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</si>
  <si>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</si>
  <si>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</si>
  <si>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</si>
  <si>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</si>
  <si>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</si>
  <si>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</si>
  <si>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</si>
  <si>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</si>
  <si>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</si>
  <si>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</si>
  <si>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</si>
  <si>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</si>
  <si>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</si>
  <si>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</si>
  <si>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</si>
  <si>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</si>
  <si>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</si>
  <si>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</si>
  <si>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</si>
  <si>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</si>
  <si>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</si>
  <si>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</si>
  <si>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</si>
  <si>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</si>
  <si>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</si>
  <si>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</si>
  <si>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</si>
  <si>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</si>
  <si>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</si>
  <si>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</si>
  <si>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</si>
  <si>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</si>
  <si>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</si>
  <si>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</si>
  <si>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</si>
  <si>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</si>
  <si>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</si>
  <si>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</si>
  <si>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</si>
  <si>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</si>
  <si>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</si>
  <si>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</si>
  <si>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</si>
  <si>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</si>
  <si>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</si>
  <si>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</si>
  <si>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</si>
  <si>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</si>
  <si>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</si>
  <si>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</si>
  <si>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</si>
  <si>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</si>
  <si>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</si>
  <si>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</si>
  <si>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</si>
  <si>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</si>
  <si>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</si>
  <si>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</si>
  <si>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</si>
  <si>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</si>
  <si>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</si>
  <si>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</si>
  <si>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</si>
  <si>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</si>
  <si>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</si>
  <si>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</si>
  <si>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</si>
  <si>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</si>
  <si>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</si>
  <si>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</si>
  <si>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</si>
  <si>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</si>
  <si>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</si>
  <si>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</si>
  <si>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</si>
  <si>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</si>
  <si>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</si>
  <si>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</si>
  <si>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</si>
  <si>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</si>
  <si>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</si>
  <si>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</si>
  <si>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</si>
  <si>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</si>
  <si>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</si>
  <si>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</si>
  <si>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</si>
  <si>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</si>
  <si>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</si>
  <si>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</si>
  <si>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</si>
  <si>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</si>
  <si>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</si>
  <si>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</si>
  <si>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</si>
  <si>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</si>
  <si>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</si>
  <si>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</si>
  <si>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</si>
  <si>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</si>
  <si>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</si>
  <si>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</si>
  <si>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</si>
  <si>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</si>
  <si>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</si>
  <si>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</si>
  <si>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</si>
  <si>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</si>
  <si>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</si>
  <si>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</si>
  <si>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</si>
  <si>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</si>
  <si>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</si>
  <si>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</si>
  <si>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</si>
  <si>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</si>
  <si>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</si>
  <si>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</si>
  <si>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</si>
  <si>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</si>
  <si>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</si>
  <si>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</si>
  <si>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</si>
  <si>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</si>
  <si>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</si>
  <si>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</si>
  <si>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</si>
  <si>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</si>
  <si>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</si>
  <si>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</si>
  <si>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</si>
  <si>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</si>
  <si>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</si>
  <si>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</si>
  <si>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</si>
  <si>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</si>
  <si>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</si>
  <si>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</si>
  <si>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</si>
  <si>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</si>
  <si>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</si>
  <si>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</si>
  <si>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</si>
  <si>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</si>
  <si>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</si>
  <si>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</si>
  <si>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</si>
  <si>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</si>
  <si>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</si>
  <si>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</si>
  <si>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</si>
  <si>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</si>
  <si>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</si>
  <si>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</si>
  <si>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</si>
  <si>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</si>
  <si>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</si>
  <si>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</si>
  <si>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</si>
  <si>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</si>
  <si>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</si>
  <si>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</si>
  <si>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</si>
  <si>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</si>
  <si>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</si>
  <si>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</si>
  <si>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</si>
  <si>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</si>
  <si>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</si>
  <si>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</si>
  <si>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</si>
  <si>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</si>
  <si>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</si>
  <si>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</si>
  <si>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</si>
  <si>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</si>
  <si>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</si>
  <si>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</si>
  <si>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</si>
  <si>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</si>
  <si>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</si>
  <si>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</si>
  <si>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</si>
  <si>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</si>
  <si>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</si>
  <si>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</si>
  <si>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</si>
  <si>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</si>
  <si>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</si>
  <si>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</si>
  <si>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</si>
  <si>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</si>
  <si>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</si>
  <si>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</si>
  <si>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</si>
  <si>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</si>
  <si>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</si>
  <si>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</si>
  <si>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</si>
  <si>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</si>
  <si>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</si>
  <si>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</si>
  <si>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</si>
  <si>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</si>
  <si>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</si>
  <si>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</si>
  <si>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</si>
  <si>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</si>
  <si>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</si>
  <si>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</si>
  <si>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</si>
  <si>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</si>
  <si>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</si>
  <si>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</si>
  <si>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</si>
  <si>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</si>
  <si>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</si>
  <si>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</si>
  <si>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</si>
  <si>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</si>
  <si>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</si>
  <si>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</si>
  <si>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</si>
  <si>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</si>
  <si>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</si>
  <si>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</si>
  <si>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</si>
  <si>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</si>
  <si>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</si>
  <si>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</si>
  <si>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</si>
  <si>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</si>
  <si>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</si>
  <si>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</si>
  <si>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</si>
  <si>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</si>
  <si>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</si>
  <si>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</si>
  <si>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</si>
  <si>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</si>
  <si>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</si>
  <si>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</si>
  <si>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</si>
  <si>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</si>
  <si>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</si>
  <si>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</si>
  <si>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</si>
  <si>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</si>
  <si>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</si>
  <si>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</si>
  <si>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</si>
  <si>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</si>
  <si>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</si>
  <si>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</si>
  <si>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</si>
  <si>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</si>
  <si>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</si>
  <si>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</si>
  <si>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</si>
  <si>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</si>
  <si>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</si>
  <si>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</si>
  <si>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</si>
  <si>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</si>
  <si>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</si>
  <si>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</si>
  <si>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</si>
  <si>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</si>
  <si>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</si>
  <si>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</si>
  <si>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</si>
  <si>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</si>
  <si>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</si>
  <si>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</si>
  <si>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</si>
  <si>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</si>
  <si>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</si>
  <si>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</si>
  <si>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</si>
  <si>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</si>
  <si>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</si>
  <si>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</si>
  <si>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</si>
  <si>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</si>
  <si>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</si>
  <si>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</si>
  <si>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</si>
  <si>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</si>
  <si>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</si>
  <si>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</si>
  <si>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</si>
  <si>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</si>
  <si>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</si>
  <si>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</si>
  <si>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</si>
  <si>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</si>
  <si>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</si>
  <si>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</si>
  <si>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</si>
  <si>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</si>
  <si>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</si>
  <si>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</si>
  <si>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</si>
  <si>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</si>
  <si>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</si>
  <si>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</si>
  <si>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</si>
  <si>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</si>
  <si>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</si>
  <si>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</si>
  <si>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</si>
  <si>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</si>
  <si>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</si>
  <si>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</si>
  <si>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</si>
  <si>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</si>
  <si>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</si>
  <si>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</si>
  <si>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</si>
  <si>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</si>
  <si>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</si>
  <si>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</si>
  <si>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</si>
  <si>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</si>
  <si>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</si>
  <si>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</si>
  <si>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</si>
  <si>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</si>
  <si>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</si>
  <si>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</si>
  <si>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</si>
  <si>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</si>
  <si>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</si>
  <si>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</si>
  <si>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</si>
  <si>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</si>
  <si>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</si>
  <si>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</si>
  <si>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</si>
  <si>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</si>
  <si>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</si>
  <si>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</si>
  <si>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</si>
  <si>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</si>
  <si>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</si>
  <si>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</si>
  <si>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</si>
  <si>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</si>
  <si>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</si>
  <si>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</si>
  <si>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</si>
  <si>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</si>
  <si>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</si>
  <si>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</si>
  <si>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</si>
  <si>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</si>
  <si>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</si>
  <si>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</si>
  <si>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</si>
  <si>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</si>
  <si>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</si>
  <si>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</si>
  <si>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</si>
  <si>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</si>
  <si>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</si>
  <si>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</si>
  <si>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</si>
  <si>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</si>
  <si>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</si>
  <si>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</si>
  <si>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</si>
  <si>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</si>
  <si>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</si>
  <si>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</si>
  <si>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</si>
  <si>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</si>
  <si>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</si>
  <si>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</si>
  <si>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</si>
  <si>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</si>
  <si>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</si>
  <si>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</si>
  <si>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</si>
  <si>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</si>
  <si>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</si>
  <si>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</si>
  <si>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</si>
  <si>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</si>
  <si>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</si>
  <si>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</si>
  <si>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</si>
  <si>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</si>
  <si>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</si>
  <si>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</si>
  <si>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</si>
  <si>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</si>
  <si>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</si>
  <si>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</si>
  <si>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</si>
  <si>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</si>
  <si>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</si>
  <si>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</si>
  <si>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</si>
  <si>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</si>
  <si>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</si>
  <si>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</si>
  <si>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</si>
  <si>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</si>
  <si>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</si>
  <si>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</si>
  <si>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</si>
  <si>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</si>
  <si>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</si>
  <si>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</si>
  <si>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</si>
  <si>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</si>
  <si>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</si>
  <si>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</si>
  <si>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</si>
  <si>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</si>
  <si>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</si>
  <si>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</si>
  <si>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</si>
  <si>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</si>
  <si>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</si>
  <si>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</si>
  <si>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</si>
  <si>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</si>
  <si>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</si>
  <si>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</si>
  <si>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</si>
  <si>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</si>
  <si>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</si>
  <si>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</si>
  <si>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</si>
  <si>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</si>
  <si>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</si>
  <si>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</si>
  <si>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</si>
  <si>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</si>
  <si>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</si>
  <si>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</si>
  <si>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</si>
  <si>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</si>
  <si>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</si>
  <si>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</si>
  <si>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</si>
  <si>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</si>
  <si>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</si>
  <si>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</si>
  <si>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</si>
  <si>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</si>
  <si>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</si>
  <si>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</si>
  <si>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</si>
  <si>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</si>
  <si>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</si>
  <si>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</si>
  <si>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</si>
  <si>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</si>
  <si>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</si>
  <si>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</si>
  <si>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</si>
  <si>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</si>
  <si>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</si>
  <si>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</si>
  <si>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</si>
  <si>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</si>
  <si>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</si>
  <si>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</si>
  <si>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</si>
  <si>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</si>
  <si>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</si>
  <si>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</si>
  <si>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</si>
  <si>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</si>
  <si>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</si>
  <si>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</si>
  <si>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</si>
  <si>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</si>
  <si>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</si>
  <si>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</si>
  <si>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</si>
  <si>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</si>
  <si>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</si>
  <si>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</si>
  <si>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</si>
  <si>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</si>
  <si>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</si>
  <si>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</si>
  <si>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</si>
  <si>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</si>
  <si>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</si>
  <si>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</si>
  <si>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</si>
  <si>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</si>
  <si>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</si>
  <si>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</si>
  <si>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</si>
  <si>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</si>
  <si>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</si>
  <si>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</si>
  <si>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</si>
  <si>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</si>
  <si>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</si>
  <si>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</si>
  <si>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</si>
  <si>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</si>
  <si>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</si>
  <si>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</si>
  <si>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</si>
  <si>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</si>
  <si>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</si>
  <si>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</si>
  <si>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</si>
  <si>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</si>
  <si>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</si>
  <si>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</si>
  <si>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</si>
  <si>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</si>
  <si>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</si>
  <si>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</si>
  <si>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</si>
  <si>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</si>
  <si>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</si>
  <si>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</si>
  <si>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</si>
  <si>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</si>
  <si>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</si>
  <si>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</si>
  <si>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</si>
  <si>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</si>
  <si>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</si>
  <si>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</si>
  <si>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</si>
  <si>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</si>
  <si>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</si>
  <si>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</si>
  <si>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</si>
  <si>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</si>
  <si>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</si>
  <si>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</si>
  <si>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</si>
  <si>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</si>
  <si>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</si>
  <si>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</si>
  <si>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</si>
  <si>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</si>
  <si>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</si>
  <si>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</si>
  <si>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</si>
  <si>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</si>
  <si>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</si>
  <si>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</si>
  <si>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</si>
  <si>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</si>
  <si>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</si>
  <si>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</si>
  <si>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</si>
  <si>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</si>
  <si>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</si>
  <si>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</si>
  <si>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</si>
  <si>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</si>
  <si>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</si>
  <si>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</si>
  <si>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</si>
  <si>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</si>
  <si>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</si>
  <si>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</si>
  <si>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</si>
  <si>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</si>
  <si>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</si>
  <si>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</si>
  <si>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</si>
  <si>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</si>
  <si>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</si>
  <si>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</si>
  <si>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</si>
  <si>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</si>
  <si>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</si>
  <si>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</si>
  <si>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</si>
  <si>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</si>
  <si>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</si>
  <si>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</si>
  <si>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</si>
  <si>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</si>
  <si>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</si>
  <si>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</si>
  <si>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</si>
  <si>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</si>
  <si>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</si>
  <si>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</si>
  <si>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</si>
  <si>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</si>
  <si>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</si>
  <si>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</si>
  <si>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</si>
  <si>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</si>
  <si>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</si>
  <si>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</si>
  <si>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</si>
  <si>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</si>
  <si>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</si>
  <si>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</si>
  <si>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</si>
  <si>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</si>
  <si>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</si>
  <si>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</si>
  <si>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</si>
  <si>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</si>
  <si>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</si>
  <si>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</si>
  <si>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</si>
  <si>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</si>
  <si>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</si>
  <si>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</si>
  <si>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</si>
  <si>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</si>
  <si>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</si>
  <si>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</si>
  <si>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</si>
  <si>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</si>
  <si>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</si>
  <si>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</si>
  <si>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</si>
  <si>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</si>
  <si>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</si>
  <si>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</si>
  <si>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</si>
  <si>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</si>
  <si>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</si>
  <si>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</si>
  <si>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</si>
  <si>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</si>
  <si>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</si>
  <si>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</si>
  <si>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</si>
  <si>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</si>
  <si>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</si>
  <si>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</si>
  <si>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</si>
  <si>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</si>
  <si>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</si>
  <si>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</si>
  <si>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</si>
  <si>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</si>
  <si>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</si>
  <si>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</si>
  <si>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</si>
  <si>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</si>
  <si>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</si>
  <si>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</si>
  <si>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</si>
  <si>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</si>
  <si>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</si>
  <si>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</si>
  <si>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</si>
  <si>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</si>
  <si>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</si>
  <si>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</si>
  <si>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</si>
  <si>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</si>
  <si>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</si>
  <si>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</si>
  <si>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</si>
  <si>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</si>
  <si>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</si>
  <si>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</si>
  <si>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</si>
  <si>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</si>
  <si>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</si>
  <si>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</si>
  <si>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</si>
  <si>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</si>
  <si>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</si>
  <si>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</si>
  <si>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</si>
  <si>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</si>
  <si>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</si>
  <si>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</si>
  <si>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</si>
  <si>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</si>
  <si>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</si>
  <si>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</si>
  <si>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</si>
  <si>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</si>
  <si>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</si>
  <si>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</si>
  <si>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</si>
  <si>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</si>
  <si>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</si>
  <si>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</si>
  <si>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</si>
  <si>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</si>
  <si>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</si>
  <si>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</si>
  <si>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</si>
  <si>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</si>
  <si>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</si>
  <si>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</si>
  <si>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</si>
  <si>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</si>
  <si>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</si>
  <si>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</si>
  <si>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</si>
  <si>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</si>
  <si>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</si>
  <si>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</si>
  <si>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</si>
  <si>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</si>
  <si>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</si>
  <si>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</si>
  <si>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</si>
  <si>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</si>
  <si>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</si>
  <si>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</si>
  <si>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</si>
  <si>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</si>
  <si>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</si>
  <si>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</si>
  <si>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</si>
  <si>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</si>
  <si>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</si>
  <si>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</si>
  <si>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</si>
  <si>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</si>
  <si>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</si>
  <si>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</si>
  <si>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</si>
  <si>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</si>
  <si>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</si>
  <si>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</si>
  <si>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</si>
  <si>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</si>
  <si>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</si>
  <si>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</si>
  <si>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</si>
  <si>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</si>
  <si>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</si>
  <si>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</si>
  <si>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</si>
  <si>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</si>
  <si>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</si>
  <si>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</si>
  <si>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</si>
  <si>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</si>
  <si>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</si>
  <si>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</si>
  <si>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</si>
  <si>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</si>
  <si>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</si>
  <si>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</si>
  <si>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</si>
  <si>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</si>
  <si>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</si>
  <si>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</si>
  <si>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</si>
  <si>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</si>
  <si>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</si>
  <si>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</si>
  <si>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</si>
  <si>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</si>
  <si>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</si>
  <si>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</si>
  <si>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</si>
  <si>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</si>
  <si>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</si>
  <si>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</si>
  <si>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</si>
  <si>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</si>
  <si>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</si>
  <si>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</si>
  <si>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</si>
  <si>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</si>
  <si>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</si>
  <si>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</si>
  <si>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</si>
  <si>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</si>
  <si>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</si>
  <si>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</si>
  <si>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</si>
  <si>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</si>
  <si>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</si>
  <si>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</si>
  <si>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</si>
  <si>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</si>
  <si>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</si>
  <si>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</si>
  <si>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</si>
  <si>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</si>
  <si>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</si>
  <si>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</si>
  <si>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</si>
  <si>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</si>
  <si>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</si>
  <si>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</si>
  <si>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</si>
  <si>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</si>
  <si>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</si>
  <si>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</si>
  <si>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</si>
  <si>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</si>
  <si>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</si>
  <si>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</si>
  <si>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</si>
  <si>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</si>
  <si>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</si>
  <si>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</si>
  <si>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</si>
  <si>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</si>
  <si>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</si>
  <si>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</si>
  <si>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</si>
  <si>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</si>
  <si>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</si>
  <si>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</si>
  <si>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</si>
  <si>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</si>
  <si>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</si>
  <si>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</si>
  <si>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</si>
  <si>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</si>
  <si>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</si>
  <si>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</si>
  <si>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</si>
  <si>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</si>
  <si>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</si>
  <si>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</si>
  <si>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</si>
  <si>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</si>
  <si>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</si>
  <si>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</si>
  <si>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</si>
  <si>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</si>
  <si>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</si>
  <si>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</si>
  <si>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</si>
  <si>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</si>
  <si>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</si>
  <si>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</si>
  <si>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</si>
  <si>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</si>
  <si>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</si>
  <si>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</si>
  <si>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</si>
  <si>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</si>
  <si>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</si>
  <si>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</si>
  <si>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</si>
  <si>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</si>
  <si>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</si>
  <si>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</si>
  <si>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</si>
  <si>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</si>
  <si>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</si>
  <si>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</si>
  <si>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</si>
  <si>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</si>
  <si>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</si>
  <si>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</si>
  <si>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</si>
  <si>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</si>
  <si>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</si>
  <si>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</si>
  <si>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</si>
  <si>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</si>
  <si>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</si>
  <si>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</si>
  <si>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</si>
  <si>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</si>
  <si>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</si>
  <si>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</si>
  <si>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</si>
  <si>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</si>
  <si>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</si>
  <si>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</si>
  <si>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</si>
  <si>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</si>
  <si>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</si>
  <si>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</si>
  <si>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</si>
  <si>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</si>
  <si>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</si>
  <si>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</si>
  <si>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</si>
  <si>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</si>
  <si>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</si>
  <si>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</si>
  <si>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</si>
  <si>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</si>
  <si>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</si>
  <si>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</si>
  <si>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</si>
  <si>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</si>
  <si>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</si>
  <si>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</si>
  <si>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</si>
  <si>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</si>
  <si>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</si>
  <si>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</si>
  <si>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</si>
  <si>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</si>
  <si>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</si>
  <si>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</si>
  <si>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</si>
  <si>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</si>
  <si>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</si>
  <si>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</si>
  <si>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</si>
  <si>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</si>
  <si>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</si>
  <si>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</si>
  <si>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</si>
  <si>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</si>
  <si>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</si>
  <si>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</si>
  <si>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</si>
  <si>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</si>
  <si>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</si>
  <si>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</si>
  <si>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</si>
  <si>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</si>
  <si>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</si>
  <si>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</si>
  <si>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</si>
  <si>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</si>
  <si>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</si>
  <si>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</si>
  <si>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</si>
  <si>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</si>
  <si>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</si>
  <si>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</si>
  <si>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</si>
  <si>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</si>
  <si>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</si>
  <si>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</si>
  <si>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</si>
  <si>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</si>
  <si>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</si>
  <si>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</si>
  <si>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</si>
  <si>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</si>
  <si>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</si>
  <si>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</si>
  <si>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</si>
  <si>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</si>
  <si>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</si>
  <si>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</si>
  <si>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</si>
  <si>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</si>
  <si>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</si>
  <si>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</si>
  <si>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</si>
  <si>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</si>
  <si>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</si>
  <si>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</si>
  <si>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</si>
  <si>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</si>
  <si>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</si>
  <si>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</si>
  <si>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</si>
  <si>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</si>
  <si>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</si>
  <si>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</si>
  <si>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</si>
  <si>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</si>
  <si>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</si>
  <si>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</si>
  <si>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</si>
  <si>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</si>
  <si>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</si>
  <si>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</si>
  <si>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</si>
  <si>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</si>
  <si>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</si>
  <si>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</si>
  <si>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</si>
  <si>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</si>
  <si>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</si>
  <si>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</si>
  <si>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</si>
  <si>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</si>
  <si>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</si>
  <si>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</si>
  <si>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</si>
  <si>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</si>
  <si>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</si>
  <si>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</si>
  <si>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</si>
  <si>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</si>
  <si>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</si>
  <si>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</si>
  <si>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</si>
  <si>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</si>
  <si>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</si>
  <si>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</si>
  <si>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</si>
  <si>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</si>
  <si>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</si>
  <si>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</si>
  <si>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</si>
  <si>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</si>
  <si>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</si>
  <si>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</si>
  <si>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</si>
  <si>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</si>
  <si>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</si>
  <si>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</si>
  <si>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</si>
  <si>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</si>
  <si>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</si>
  <si>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</si>
  <si>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</si>
  <si>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</si>
  <si>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</si>
  <si>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</si>
  <si>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</si>
  <si>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</si>
  <si>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</si>
  <si>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</si>
  <si>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</si>
  <si>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</si>
  <si>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</si>
  <si>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</si>
  <si>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</si>
  <si>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</si>
  <si>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</si>
  <si>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</si>
  <si>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</si>
  <si>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</si>
  <si>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</si>
  <si>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</si>
  <si>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</si>
  <si>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</si>
  <si>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</si>
  <si>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</si>
  <si>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</si>
  <si>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</si>
  <si>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</si>
  <si>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</si>
  <si>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</si>
  <si>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</si>
  <si>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</si>
  <si>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</si>
  <si>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</si>
  <si>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</si>
  <si>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</si>
  <si>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</si>
  <si>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</si>
  <si>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</si>
  <si>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</si>
  <si>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</si>
  <si>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</si>
  <si>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</si>
  <si>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</si>
  <si>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</si>
  <si>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</si>
  <si>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</si>
  <si>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</si>
  <si>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</si>
  <si>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</si>
  <si>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</si>
  <si>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</si>
  <si>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</si>
  <si>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</si>
  <si>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</si>
  <si>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</si>
  <si>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</si>
  <si>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</si>
  <si>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</si>
  <si>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</si>
  <si>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</si>
  <si>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</si>
  <si>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</si>
  <si>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</si>
  <si>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</si>
  <si>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</si>
  <si>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</si>
  <si>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</si>
  <si>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</si>
  <si>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</si>
  <si>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</si>
  <si>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</si>
  <si>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</si>
  <si>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</si>
  <si>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</si>
  <si>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</si>
  <si>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</si>
  <si>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</si>
  <si>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</si>
  <si>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</si>
  <si>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</si>
  <si>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</si>
  <si>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</si>
  <si>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</si>
  <si>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</si>
  <si>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</si>
  <si>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</si>
  <si>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</si>
  <si>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</si>
  <si>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</si>
  <si>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</si>
  <si>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</si>
  <si>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</si>
  <si>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</si>
  <si>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</si>
  <si>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</si>
  <si>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</si>
  <si>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</si>
  <si>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</si>
  <si>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</si>
  <si>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</si>
  <si>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</si>
  <si>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</si>
  <si>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</si>
  <si>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</si>
  <si>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</si>
  <si>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</si>
  <si>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</si>
  <si>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</si>
  <si>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</si>
  <si>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</si>
  <si>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</si>
  <si>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</si>
  <si>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</si>
  <si>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</si>
  <si>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</si>
  <si>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</si>
  <si>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</si>
  <si>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</si>
  <si>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</si>
  <si>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</si>
  <si>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</si>
  <si>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</si>
  <si>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</si>
  <si>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</si>
  <si>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</si>
  <si>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</si>
  <si>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</si>
  <si>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</si>
  <si>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</si>
  <si>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</si>
  <si>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</si>
  <si>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</si>
  <si>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</si>
  <si>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</si>
  <si>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</si>
  <si>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</si>
  <si>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</si>
  <si>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</si>
  <si>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</si>
  <si>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</si>
  <si>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</si>
  <si>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</si>
  <si>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</si>
  <si>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</si>
  <si>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</si>
  <si>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</si>
  <si>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</si>
  <si>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</si>
  <si>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</si>
  <si>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</si>
  <si>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</si>
  <si>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</si>
  <si>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</si>
  <si>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</si>
  <si>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</si>
  <si>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</si>
  <si>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</si>
  <si>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</si>
  <si>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</si>
  <si>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</si>
  <si>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</si>
  <si>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</si>
  <si>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</si>
  <si>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</si>
  <si>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</si>
  <si>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</si>
  <si>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</si>
  <si>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</si>
  <si>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</si>
  <si>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</si>
  <si>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</si>
  <si>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</si>
  <si>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</si>
  <si>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</si>
  <si>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</si>
  <si>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</si>
  <si>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</si>
  <si>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</si>
  <si>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</si>
  <si>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</si>
  <si>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</si>
  <si>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</si>
  <si>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</si>
  <si>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</si>
  <si>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</si>
  <si>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</si>
  <si>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</si>
  <si>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</si>
  <si>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</si>
  <si>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</si>
  <si>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</si>
  <si>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</si>
  <si>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</si>
  <si>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</si>
  <si>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</si>
  <si>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</si>
  <si>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</si>
  <si>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</si>
  <si>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</si>
  <si>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</si>
  <si>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</si>
  <si>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</si>
  <si>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</si>
  <si>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</si>
  <si>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</si>
  <si>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</si>
  <si>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</si>
  <si>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</si>
  <si>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</si>
  <si>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</si>
  <si>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</si>
  <si>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</si>
  <si>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</si>
  <si>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</si>
  <si>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</si>
  <si>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</si>
  <si>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</si>
  <si>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</si>
  <si>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</si>
  <si>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</si>
  <si>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</si>
  <si>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</si>
  <si>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</si>
  <si>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</si>
  <si>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</si>
  <si>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</si>
  <si>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</si>
  <si>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</si>
  <si>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</si>
  <si>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</si>
  <si>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</si>
  <si>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</si>
  <si>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</si>
  <si>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</si>
  <si>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</si>
  <si>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</si>
  <si>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</si>
  <si>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</si>
  <si>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</si>
  <si>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</si>
  <si>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</si>
  <si>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</si>
  <si>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</si>
  <si>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</si>
  <si>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</si>
  <si>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</si>
  <si>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</si>
  <si>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</si>
  <si>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</si>
  <si>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</si>
  <si>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</si>
  <si>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</si>
  <si>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</si>
  <si>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</si>
  <si>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</si>
  <si>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</si>
  <si>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</si>
  <si>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</si>
  <si>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</si>
  <si>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</si>
  <si>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</si>
  <si>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</si>
  <si>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</si>
  <si>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</si>
  <si>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</si>
  <si>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</si>
  <si>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</si>
  <si>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</si>
  <si>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</si>
  <si>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</si>
  <si>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</si>
  <si>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</si>
  <si>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</si>
  <si>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</si>
  <si>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</si>
  <si>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</si>
  <si>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</si>
  <si>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</si>
  <si>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</si>
  <si>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</si>
  <si>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</si>
  <si>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</si>
  <si>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</si>
  <si>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</si>
  <si>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</si>
  <si>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</si>
  <si>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</si>
  <si>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</si>
  <si>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</si>
  <si>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</si>
  <si>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</si>
  <si>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</si>
  <si>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</si>
  <si>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</si>
  <si>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</si>
  <si>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</si>
  <si>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</si>
  <si>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</si>
  <si>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</si>
  <si>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</si>
  <si>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</si>
  <si>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</si>
  <si>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</si>
  <si>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</si>
  <si>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</si>
  <si>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</si>
  <si>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</si>
  <si>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</si>
  <si>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</si>
  <si>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</si>
  <si>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</si>
  <si>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</si>
  <si>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</si>
  <si>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</si>
  <si>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</si>
  <si>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</si>
  <si>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</si>
  <si>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</si>
  <si>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</si>
  <si>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</si>
  <si>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</si>
  <si>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</si>
  <si>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</si>
  <si>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</si>
  <si>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</si>
  <si>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</si>
  <si>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</si>
  <si>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</si>
  <si>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</si>
  <si>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</si>
  <si>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</si>
  <si>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</si>
  <si>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</si>
  <si>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</si>
  <si>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</si>
  <si>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</si>
  <si>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</si>
  <si>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</si>
  <si>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</si>
  <si>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</si>
  <si>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</si>
  <si>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</si>
  <si>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</si>
  <si>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</si>
  <si>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</si>
  <si>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</si>
  <si>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</si>
  <si>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</si>
  <si>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</si>
  <si>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</si>
  <si>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</si>
  <si>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</si>
  <si>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</si>
  <si>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</si>
  <si>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</si>
  <si>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</si>
  <si>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</si>
  <si>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</si>
  <si>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</si>
  <si>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</si>
  <si>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</si>
  <si>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</si>
  <si>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</si>
  <si>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</si>
  <si>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</si>
  <si>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</si>
  <si>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</si>
  <si>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</si>
  <si>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</si>
  <si>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</si>
  <si>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</si>
  <si>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</si>
  <si>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</si>
  <si>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</si>
  <si>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</si>
  <si>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</si>
  <si>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</si>
  <si>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</si>
  <si>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</si>
  <si>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</si>
  <si>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</si>
  <si>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</si>
  <si>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</si>
  <si>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</si>
  <si>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</si>
  <si>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</si>
  <si>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</si>
  <si>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</si>
  <si>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</si>
  <si>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</si>
  <si>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</si>
  <si>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</si>
  <si>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</si>
  <si>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</si>
  <si>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</si>
  <si>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</si>
  <si>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</si>
  <si>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</si>
  <si>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</si>
  <si>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</si>
  <si>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</si>
  <si>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</si>
  <si>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</si>
  <si>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</si>
  <si>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</si>
  <si>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</si>
  <si>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</si>
  <si>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</si>
  <si>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</si>
  <si>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</si>
  <si>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</si>
  <si>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</si>
  <si>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</si>
  <si>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</si>
  <si>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</si>
  <si>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</si>
  <si>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</si>
  <si>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</si>
  <si>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</si>
  <si>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</si>
  <si>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</si>
  <si>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</si>
  <si>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</si>
  <si>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</si>
  <si>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</si>
  <si>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</si>
  <si>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</si>
  <si>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</si>
  <si>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</si>
  <si>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</si>
  <si>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</si>
  <si>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</si>
  <si>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</si>
  <si>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</si>
  <si>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</si>
  <si>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</si>
  <si>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</si>
  <si>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</si>
  <si>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</si>
  <si>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</si>
  <si>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</si>
  <si>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</si>
  <si>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</si>
  <si>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</si>
  <si>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</si>
  <si>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</si>
  <si>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</si>
  <si>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</si>
  <si>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</si>
  <si>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</si>
  <si>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</si>
  <si>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</si>
  <si>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</si>
  <si>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</si>
  <si>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</si>
  <si>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</si>
  <si>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</si>
  <si>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</si>
  <si>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</si>
  <si>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</si>
  <si>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</si>
  <si>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</si>
  <si>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</si>
  <si>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</si>
  <si>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</si>
  <si>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</si>
  <si>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</si>
  <si>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</si>
  <si>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</si>
  <si>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</si>
  <si>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</si>
  <si>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</si>
  <si>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</si>
  <si>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</si>
  <si>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</si>
  <si>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</si>
  <si>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</si>
  <si>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</si>
  <si>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</si>
  <si>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</si>
  <si>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</si>
  <si>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</si>
  <si>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</si>
  <si>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</si>
  <si>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</si>
  <si>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</si>
  <si>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</si>
  <si>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</si>
  <si>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</si>
  <si>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</si>
  <si>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</si>
  <si>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</si>
  <si>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</si>
  <si>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</si>
  <si>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</si>
  <si>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</si>
  <si>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</si>
  <si>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</si>
  <si>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</si>
  <si>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</si>
  <si>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</si>
  <si>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</si>
  <si>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</si>
  <si>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</si>
  <si>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</si>
  <si>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</si>
  <si>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</si>
  <si>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</si>
  <si>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</si>
  <si>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</si>
  <si>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</si>
  <si>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</si>
  <si>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</si>
  <si>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</si>
  <si>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</si>
  <si>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</si>
  <si>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</si>
  <si>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</si>
  <si>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</si>
  <si>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</si>
  <si>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</si>
  <si>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</si>
  <si>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</si>
  <si>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</si>
  <si>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</si>
  <si>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</si>
  <si>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</si>
  <si>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</si>
  <si>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</si>
  <si>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</si>
  <si>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</si>
  <si>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</si>
  <si>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</si>
  <si>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</si>
  <si>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</si>
  <si>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</si>
  <si>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</si>
  <si>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</si>
  <si>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</si>
  <si>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</si>
  <si>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</si>
  <si>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</si>
  <si>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</si>
  <si>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</si>
  <si>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</si>
  <si>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</si>
  <si>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</si>
  <si>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</si>
  <si>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</si>
  <si>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</si>
  <si>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</si>
  <si>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</si>
  <si>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</si>
  <si>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</si>
  <si>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</si>
  <si>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</si>
  <si>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</si>
  <si>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</si>
  <si>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</si>
  <si>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</si>
  <si>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</si>
  <si>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</si>
  <si>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</si>
  <si>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</si>
  <si>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</si>
  <si>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</si>
  <si>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</si>
  <si>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</si>
  <si>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</si>
  <si>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</si>
  <si>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</si>
  <si>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</si>
  <si>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</si>
  <si>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</si>
  <si>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</si>
  <si>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</si>
  <si>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</si>
  <si>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</si>
  <si>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</si>
  <si>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</si>
  <si>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</si>
  <si>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</si>
  <si>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</si>
  <si>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</si>
  <si>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</si>
  <si>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</si>
  <si>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</si>
  <si>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</si>
  <si>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</si>
  <si>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</si>
  <si>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</si>
  <si>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</si>
  <si>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</si>
  <si>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</si>
  <si>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</si>
  <si>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</si>
  <si>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</si>
  <si>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</si>
  <si>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</si>
  <si>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</si>
  <si>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</si>
  <si>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</si>
  <si>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</si>
  <si>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</si>
  <si>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</si>
  <si>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</si>
  <si>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</si>
  <si>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</si>
  <si>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</si>
  <si>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</si>
  <si>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</si>
  <si>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</si>
  <si>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</si>
  <si>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</si>
  <si>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</si>
  <si>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</si>
  <si>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</si>
  <si>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</si>
  <si>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</si>
  <si>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</si>
  <si>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</si>
  <si>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</si>
  <si>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</si>
  <si>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</si>
  <si>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</si>
  <si>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</si>
  <si>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</si>
  <si>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</si>
  <si>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</si>
  <si>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</si>
  <si>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</si>
  <si>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</si>
  <si>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</si>
  <si>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</si>
  <si>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</si>
  <si>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</si>
  <si>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</si>
  <si>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</si>
  <si>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</si>
  <si>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</si>
  <si>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</si>
  <si>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</si>
  <si>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</si>
  <si>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</si>
  <si>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</si>
  <si>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</si>
  <si>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</si>
  <si>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</si>
  <si>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</si>
  <si>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</si>
  <si>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</si>
  <si>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</si>
  <si>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</si>
  <si>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</si>
  <si>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</si>
  <si>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</si>
  <si>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</si>
  <si>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</si>
  <si>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</si>
  <si>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</si>
  <si>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</si>
  <si>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</si>
  <si>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</si>
  <si>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</si>
  <si>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</si>
  <si>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</si>
  <si>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</si>
  <si>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</si>
  <si>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</si>
  <si>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</si>
  <si>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</si>
  <si>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</si>
  <si>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</si>
  <si>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</si>
  <si>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</si>
  <si>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</si>
  <si>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</si>
  <si>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</si>
  <si>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</si>
  <si>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</si>
  <si>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</si>
  <si>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</si>
  <si>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</si>
  <si>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</si>
  <si>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</si>
  <si>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</si>
  <si>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</si>
  <si>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</si>
  <si>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</si>
  <si>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</si>
  <si>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</si>
  <si>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</si>
  <si>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</si>
  <si>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</si>
  <si>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</si>
  <si>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</si>
  <si>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</si>
  <si>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</si>
  <si>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</si>
  <si>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</si>
  <si>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</si>
  <si>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</si>
  <si>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</si>
  <si>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</si>
  <si>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</si>
  <si>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</si>
  <si>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</si>
  <si>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</si>
  <si>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</si>
  <si>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</si>
  <si>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</si>
  <si>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</si>
  <si>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</si>
  <si>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</si>
  <si>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</si>
  <si>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</si>
  <si>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</si>
  <si>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</si>
  <si>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</si>
  <si>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</si>
  <si>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</si>
  <si>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</si>
  <si>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</si>
  <si>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</si>
  <si>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</si>
  <si>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</si>
  <si>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</si>
  <si>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</si>
  <si>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</si>
  <si>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</si>
  <si>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</si>
  <si>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</si>
  <si>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</si>
  <si>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</si>
  <si>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</si>
  <si>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</si>
  <si>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</si>
  <si>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</si>
  <si>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</si>
  <si>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</si>
  <si>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</si>
  <si>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</si>
  <si>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</si>
  <si>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</si>
  <si>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</si>
  <si>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</si>
  <si>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</si>
  <si>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</si>
  <si>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</si>
  <si>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</si>
  <si>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</si>
  <si>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</si>
  <si>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</si>
  <si>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</si>
  <si>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</si>
  <si>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</si>
  <si>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</si>
  <si>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</si>
  <si>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</si>
  <si>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</si>
  <si>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</si>
  <si>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</si>
  <si>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</si>
  <si>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</si>
  <si>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</si>
  <si>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</si>
  <si>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</si>
  <si>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</si>
  <si>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</si>
  <si>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</si>
  <si>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</si>
  <si>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</si>
  <si>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</si>
  <si>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</si>
  <si>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</si>
  <si>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</si>
  <si>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</si>
  <si>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</si>
  <si>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</si>
  <si>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</si>
  <si>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</si>
  <si>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</si>
  <si>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</si>
  <si>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</si>
  <si>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</si>
  <si>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</si>
  <si>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</si>
  <si>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</si>
  <si>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</si>
  <si>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</si>
  <si>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</si>
  <si>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</si>
  <si>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</si>
  <si>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</si>
  <si>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</si>
  <si>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</si>
  <si>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</si>
  <si>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</si>
  <si>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</si>
  <si>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</si>
  <si>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</si>
  <si>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</si>
  <si>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</si>
  <si>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</si>
  <si>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</si>
  <si>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</si>
  <si>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</si>
  <si>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</si>
  <si>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</si>
  <si>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</si>
  <si>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</si>
  <si>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</si>
  <si>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</si>
  <si>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</si>
  <si>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</si>
  <si>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</si>
  <si>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</si>
  <si>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</si>
  <si>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</si>
  <si>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</si>
  <si>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</si>
  <si>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</si>
  <si>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</si>
  <si>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</si>
  <si>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</si>
  <si>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</si>
  <si>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</si>
  <si>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</si>
  <si>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</si>
  <si>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</si>
  <si>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</si>
  <si>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</si>
  <si>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</si>
  <si>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</si>
  <si>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</si>
  <si>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</si>
  <si>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</si>
  <si>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</si>
  <si>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</si>
  <si>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</si>
  <si>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</si>
  <si>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</si>
  <si>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</si>
  <si>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</si>
  <si>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</si>
  <si>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</si>
  <si>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</si>
  <si>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</si>
  <si>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</si>
  <si>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</si>
  <si>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</si>
  <si>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</si>
  <si>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</si>
  <si>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</si>
  <si>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</si>
  <si>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</si>
  <si>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</si>
  <si>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</si>
  <si>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</si>
  <si>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</si>
  <si>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</si>
  <si>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</si>
  <si>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</si>
  <si>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</si>
  <si>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</si>
  <si>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</si>
  <si>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</si>
  <si>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</si>
  <si>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</si>
  <si>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</si>
  <si>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</si>
  <si>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</si>
  <si>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</si>
  <si>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</si>
  <si>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</si>
  <si>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</si>
  <si>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</si>
  <si>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</si>
  <si>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</si>
  <si>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</si>
  <si>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</si>
  <si>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</si>
  <si>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</si>
  <si>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</si>
  <si>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</si>
  <si>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</si>
  <si>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</si>
  <si>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</si>
  <si>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</si>
  <si>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</si>
  <si>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</si>
  <si>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</si>
  <si>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</si>
  <si>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</si>
  <si>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</si>
  <si>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</si>
  <si>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</si>
  <si>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</si>
  <si>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</si>
  <si>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</si>
  <si>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</si>
  <si>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</si>
  <si>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</si>
  <si>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</si>
  <si>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</si>
  <si>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</si>
  <si>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</si>
  <si>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</si>
  <si>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</si>
  <si>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</si>
  <si>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</si>
  <si>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</si>
  <si>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</si>
  <si>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</si>
  <si>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</si>
  <si>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</si>
  <si>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</si>
  <si>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</si>
  <si>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</si>
  <si>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</si>
  <si>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</si>
  <si>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</si>
  <si>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</si>
  <si>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</si>
  <si>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</si>
  <si>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</si>
  <si>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</si>
  <si>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</si>
  <si>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</si>
  <si>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</si>
  <si>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</si>
  <si>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</si>
  <si>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</si>
  <si>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</si>
  <si>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</si>
  <si>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</si>
  <si>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</si>
  <si>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</si>
  <si>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</si>
  <si>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</si>
  <si>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</si>
  <si>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</si>
  <si>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</si>
  <si>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</si>
  <si>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</si>
  <si>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</si>
  <si>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</si>
  <si>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</si>
  <si>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</si>
  <si>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</si>
  <si>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</si>
  <si>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</si>
  <si>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</si>
  <si>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</si>
  <si>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</si>
  <si>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</si>
  <si>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</si>
  <si>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</si>
  <si>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</si>
  <si>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</si>
  <si>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</si>
  <si>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</si>
  <si>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</si>
  <si>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</si>
  <si>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</si>
  <si>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</si>
  <si>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</si>
  <si>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</si>
  <si>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</si>
  <si>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</si>
  <si>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</si>
  <si>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</si>
  <si>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</si>
  <si>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</si>
  <si>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</si>
  <si>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</si>
  <si>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</si>
  <si>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</si>
  <si>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</si>
  <si>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</si>
  <si>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</si>
  <si>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</si>
  <si>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</si>
  <si>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</si>
  <si>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</si>
  <si>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</si>
  <si>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</si>
  <si>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</si>
  <si>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</si>
  <si>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</si>
  <si>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</si>
  <si>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</si>
  <si>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</si>
  <si>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</si>
  <si>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</si>
  <si>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</si>
  <si>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</si>
  <si>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</si>
  <si>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</si>
  <si>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</si>
  <si>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</si>
  <si>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</si>
  <si>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</si>
  <si>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</si>
  <si>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</si>
  <si>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</si>
  <si>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</si>
  <si>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</si>
  <si>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</si>
  <si>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</si>
  <si>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</si>
  <si>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</si>
  <si>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</si>
  <si>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</si>
  <si>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</si>
  <si>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</si>
  <si>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</si>
  <si>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</si>
  <si>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</si>
  <si>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</si>
  <si>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</si>
  <si>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</si>
  <si>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</si>
  <si>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</si>
  <si>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</si>
  <si>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</si>
  <si>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</si>
  <si>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</si>
  <si>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</si>
  <si>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</si>
  <si>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</si>
  <si>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</si>
  <si>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</si>
  <si>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</si>
  <si>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</si>
  <si>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</si>
  <si>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</si>
  <si>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</si>
  <si>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</si>
  <si>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</si>
  <si>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</si>
  <si>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</si>
  <si>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</si>
  <si>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</si>
  <si>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</si>
  <si>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</si>
  <si>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</si>
  <si>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</si>
  <si>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</si>
  <si>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</si>
  <si>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</si>
  <si>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</si>
  <si>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</si>
  <si>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</si>
  <si>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</si>
  <si>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</si>
  <si>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</si>
  <si>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</si>
  <si>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</si>
  <si>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</si>
  <si>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</si>
  <si>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</si>
  <si>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</si>
  <si>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</si>
  <si>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</si>
  <si>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</si>
  <si>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</si>
  <si>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</si>
  <si>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</si>
  <si>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</si>
  <si>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</si>
  <si>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</si>
  <si>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</si>
  <si>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</si>
  <si>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</si>
  <si>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</si>
  <si>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</si>
  <si>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</si>
  <si>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</si>
  <si>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</si>
  <si>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</si>
  <si>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</si>
  <si>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</si>
  <si>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</si>
  <si>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</si>
  <si>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</si>
  <si>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</si>
  <si>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</si>
  <si>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</si>
  <si>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</si>
  <si>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</si>
  <si>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</si>
  <si>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</si>
  <si>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</si>
  <si>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</si>
  <si>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</si>
  <si>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</si>
  <si>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</si>
  <si>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</si>
  <si>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</si>
  <si>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</si>
  <si>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</si>
  <si>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</si>
  <si>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</si>
  <si>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</si>
  <si>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</si>
  <si>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</si>
  <si>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</si>
  <si>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</si>
  <si>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</si>
  <si>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</si>
  <si>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</si>
  <si>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</si>
  <si>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</si>
  <si>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</si>
  <si>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</si>
  <si>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</si>
  <si>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</si>
  <si>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</si>
  <si>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</si>
  <si>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</si>
  <si>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</si>
  <si>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</si>
  <si>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</si>
  <si>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</si>
  <si>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</si>
  <si>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</si>
  <si>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</si>
  <si>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</si>
  <si>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</si>
  <si>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</si>
  <si>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</si>
  <si>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</si>
  <si>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</si>
  <si>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</si>
  <si>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</si>
  <si>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</si>
  <si>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</si>
  <si>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</si>
  <si>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</si>
  <si>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</si>
  <si>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</si>
  <si>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</si>
  <si>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</si>
  <si>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</si>
  <si>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</si>
  <si>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</si>
  <si>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</si>
  <si>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</si>
  <si>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</si>
  <si>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</si>
  <si>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</si>
  <si>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</si>
  <si>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</si>
  <si>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</si>
  <si>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</si>
  <si>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</si>
  <si>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</si>
  <si>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</si>
  <si>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</si>
  <si>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</si>
  <si>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</si>
  <si>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</si>
  <si>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</si>
  <si>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</si>
  <si>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</si>
  <si>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</si>
  <si>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</si>
  <si>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</si>
  <si>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</si>
  <si>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</si>
  <si>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</si>
  <si>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</si>
  <si>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</si>
  <si>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</si>
  <si>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</si>
  <si>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</si>
  <si>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</si>
  <si>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</si>
  <si>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</si>
  <si>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</si>
  <si>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</si>
  <si>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</si>
  <si>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</si>
  <si>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</si>
  <si>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</si>
  <si>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</si>
  <si>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</si>
  <si>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</si>
  <si>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</si>
  <si>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</si>
  <si>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</si>
  <si>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</si>
  <si>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</si>
  <si>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</si>
  <si>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</si>
  <si>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</si>
  <si>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</si>
  <si>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</si>
  <si>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</si>
  <si>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</si>
  <si>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</si>
  <si>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</si>
  <si>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</si>
  <si>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</si>
  <si>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</si>
  <si>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</si>
  <si>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</si>
  <si>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</si>
  <si>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</si>
  <si>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</si>
  <si>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</si>
  <si>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</si>
  <si>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</si>
  <si>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</si>
  <si>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</si>
  <si>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</si>
  <si>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</si>
  <si>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</si>
  <si>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</si>
  <si>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</si>
  <si>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</si>
  <si>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</si>
  <si>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</si>
  <si>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</si>
  <si>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</si>
  <si>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</si>
  <si>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</si>
  <si>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</si>
  <si>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</si>
  <si>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</si>
  <si>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</si>
  <si>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</si>
  <si>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</si>
  <si>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</si>
  <si>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</si>
  <si>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</si>
  <si>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</si>
  <si>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</si>
  <si>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</si>
  <si>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</si>
  <si>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</si>
  <si>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</si>
  <si>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</si>
  <si>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</si>
  <si>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</si>
  <si>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</si>
  <si>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</si>
  <si>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</si>
  <si>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</si>
  <si>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</si>
  <si>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</si>
  <si>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</si>
  <si>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</si>
  <si>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</si>
  <si>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</si>
  <si>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</si>
  <si>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</si>
  <si>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</si>
  <si>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</si>
  <si>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</si>
  <si>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</si>
  <si>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</si>
  <si>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</si>
  <si>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</si>
  <si>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</si>
  <si>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</si>
  <si>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</si>
  <si>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</si>
  <si>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</si>
  <si>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</si>
  <si>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</si>
  <si>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</si>
  <si>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</si>
  <si>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</si>
  <si>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</si>
  <si>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</si>
  <si>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</si>
  <si>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</si>
  <si>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</si>
  <si>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</si>
  <si>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</si>
  <si>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</si>
  <si>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</si>
  <si>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</si>
  <si>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</si>
  <si>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</si>
  <si>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</si>
  <si>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</si>
  <si>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</si>
  <si>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</si>
  <si>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</si>
  <si>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</si>
  <si>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</si>
  <si>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</si>
  <si>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</si>
  <si>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</si>
  <si>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</si>
  <si>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</si>
  <si>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</si>
  <si>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</si>
  <si>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</si>
  <si>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</si>
  <si>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</si>
  <si>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</si>
  <si>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</si>
  <si>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</si>
  <si>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</si>
  <si>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</si>
  <si>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</si>
  <si>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</si>
  <si>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</si>
  <si>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</si>
  <si>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</si>
  <si>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</si>
  <si>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</si>
  <si>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</si>
  <si>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</si>
  <si>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</si>
  <si>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</si>
  <si>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</si>
  <si>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</si>
  <si>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</si>
  <si>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</si>
  <si>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</si>
  <si>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</si>
  <si>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</si>
  <si>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</si>
  <si>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</si>
  <si>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</si>
  <si>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</si>
  <si>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</si>
  <si>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</si>
  <si>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</si>
  <si>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</si>
  <si>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</si>
  <si>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</si>
  <si>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</si>
  <si>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</si>
  <si>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</si>
  <si>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</si>
  <si>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</si>
  <si>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</si>
  <si>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</si>
  <si>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</si>
  <si>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</si>
  <si>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</si>
  <si>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</si>
  <si>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</si>
  <si>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</si>
  <si>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</si>
  <si>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</si>
  <si>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</si>
  <si>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</si>
  <si>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</si>
  <si>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</si>
  <si>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</si>
  <si>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</si>
  <si>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</si>
  <si>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</si>
  <si>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</si>
  <si>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</si>
  <si>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</si>
  <si>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</si>
  <si>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</si>
  <si>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</si>
  <si>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</si>
  <si>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</si>
  <si>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</si>
  <si>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</si>
  <si>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</si>
  <si>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</si>
  <si>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</si>
  <si>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</si>
  <si>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</si>
  <si>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</si>
  <si>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</si>
  <si>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</si>
  <si>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</si>
  <si>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</si>
  <si>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</si>
  <si>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</si>
  <si>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</si>
  <si>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</si>
  <si>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</si>
  <si>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</si>
  <si>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</si>
  <si>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</si>
  <si>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</si>
  <si>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</si>
  <si>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</si>
  <si>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</si>
  <si>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</si>
  <si>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</si>
  <si>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</si>
  <si>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</si>
  <si>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</si>
  <si>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</si>
  <si>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</si>
  <si>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</si>
  <si>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</si>
  <si>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</si>
  <si>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</si>
  <si>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</si>
  <si>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</si>
  <si>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</si>
  <si>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</si>
  <si>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</si>
  <si>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</si>
  <si>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</si>
  <si>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</si>
  <si>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</si>
  <si>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</si>
  <si>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</si>
  <si>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</si>
  <si>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</si>
  <si>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</si>
  <si>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</si>
  <si>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</si>
  <si>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</si>
  <si>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</si>
  <si>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</si>
  <si>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</si>
  <si>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</si>
  <si>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</si>
  <si>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</si>
  <si>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</si>
  <si>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</si>
  <si>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</si>
  <si>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</si>
  <si>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</si>
  <si>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</si>
  <si>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</si>
  <si>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</si>
  <si>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</si>
  <si>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</si>
  <si>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</si>
  <si>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</si>
  <si>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</si>
  <si>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</si>
  <si>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</si>
  <si>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</si>
  <si>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</si>
  <si>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</si>
  <si>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</si>
  <si>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</si>
  <si>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</si>
  <si>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</si>
  <si>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</si>
  <si>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</si>
  <si>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</si>
  <si>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</si>
  <si>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</si>
  <si>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</si>
  <si>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</si>
  <si>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</si>
  <si>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</si>
  <si>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</si>
  <si>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</si>
  <si>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</si>
  <si>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</si>
  <si>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</si>
  <si>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</si>
  <si>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</si>
  <si>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</si>
  <si>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</si>
  <si>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</si>
  <si>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</si>
  <si>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</si>
  <si>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</si>
  <si>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</si>
  <si>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</si>
  <si>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</si>
  <si>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</si>
  <si>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</si>
  <si>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</si>
  <si>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</si>
  <si>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</si>
  <si>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</si>
  <si>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</si>
  <si>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</si>
  <si>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</si>
  <si>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</si>
  <si>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</si>
  <si>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</si>
  <si>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</si>
  <si>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</si>
  <si>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</si>
  <si>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</si>
  <si>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</si>
  <si>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</si>
  <si>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</si>
  <si>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</si>
  <si>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</si>
  <si>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</si>
  <si>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</si>
  <si>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</si>
  <si>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</si>
  <si>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</si>
  <si>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</si>
  <si>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</si>
  <si>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</si>
  <si>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</si>
  <si>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</si>
  <si>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</si>
  <si>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</si>
  <si>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</si>
  <si>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</si>
  <si>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</si>
  <si>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</si>
  <si>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</si>
  <si>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</si>
  <si>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</si>
  <si>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</si>
  <si>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</si>
  <si>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</si>
  <si>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</si>
  <si>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</si>
  <si>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</si>
  <si>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</si>
  <si>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</si>
  <si>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</si>
  <si>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</si>
  <si>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</si>
  <si>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</si>
  <si>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</si>
  <si>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</si>
  <si>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</si>
  <si>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</si>
  <si>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</si>
  <si>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</si>
  <si>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</si>
  <si>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</si>
  <si>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</si>
  <si>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</si>
  <si>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</si>
  <si>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</si>
  <si>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</si>
  <si>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</si>
  <si>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</si>
  <si>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</si>
  <si>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</si>
  <si>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</si>
  <si>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</si>
  <si>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</si>
  <si>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</si>
  <si>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</si>
  <si>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</si>
  <si>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</si>
  <si>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</si>
  <si>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</si>
  <si>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</si>
  <si>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</si>
  <si>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</si>
  <si>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</si>
  <si>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</si>
  <si>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</si>
  <si>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</si>
  <si>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</si>
  <si>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</si>
  <si>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</si>
  <si>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</si>
  <si>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</si>
  <si>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</si>
  <si>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</si>
  <si>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</si>
  <si>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</si>
  <si>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</si>
  <si>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</si>
  <si>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</si>
  <si>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</si>
  <si>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</si>
  <si>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</si>
  <si>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</si>
  <si>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</si>
  <si>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</si>
  <si>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</si>
  <si>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</si>
  <si>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</si>
  <si>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</si>
  <si>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</si>
  <si>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</si>
  <si>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</si>
  <si>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</si>
  <si>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</si>
  <si>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</si>
  <si>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</si>
  <si>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</si>
  <si>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</si>
  <si>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</si>
  <si>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</si>
  <si>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</si>
  <si>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</si>
  <si>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</si>
  <si>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</si>
  <si>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</si>
  <si>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</si>
  <si>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</si>
  <si>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</si>
  <si>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</si>
  <si>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</si>
  <si>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</si>
  <si>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</si>
  <si>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</si>
  <si>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</si>
  <si>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</si>
  <si>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</si>
  <si>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</si>
  <si>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</si>
  <si>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</si>
  <si>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</si>
  <si>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</si>
  <si>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</si>
  <si>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</si>
  <si>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</si>
  <si>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</si>
  <si>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</si>
  <si>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</si>
  <si>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</si>
  <si>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</si>
  <si>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</si>
  <si>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</si>
  <si>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</si>
  <si>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</si>
  <si>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</si>
  <si>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</si>
  <si>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</si>
  <si>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</si>
  <si>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</si>
  <si>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</si>
  <si>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</si>
  <si>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</si>
  <si>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</si>
  <si>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</si>
  <si>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</si>
  <si>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</si>
  <si>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</si>
  <si>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</si>
  <si>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</si>
  <si>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</si>
  <si>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</si>
  <si>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</si>
  <si>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</si>
  <si>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</si>
  <si>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</si>
  <si>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</si>
  <si>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</si>
  <si>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</si>
  <si>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</si>
  <si>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</si>
  <si>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</si>
  <si>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</si>
  <si>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</si>
  <si>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</si>
  <si>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</si>
  <si>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</si>
  <si>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</si>
  <si>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</si>
  <si>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</si>
  <si>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</si>
  <si>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</si>
  <si>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</si>
  <si>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</si>
  <si>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</si>
  <si>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</si>
  <si>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</si>
  <si>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</si>
  <si>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</si>
  <si>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</si>
  <si>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</si>
  <si>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</si>
  <si>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</si>
  <si>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</si>
  <si>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</si>
  <si>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</si>
  <si>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</si>
  <si>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</si>
  <si>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</si>
  <si>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</si>
  <si>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</si>
  <si>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</si>
  <si>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</si>
  <si>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</si>
  <si>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</si>
  <si>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</si>
  <si>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</si>
  <si>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</si>
  <si>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</si>
  <si>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</si>
  <si>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</si>
  <si>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</si>
  <si>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</si>
  <si>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</si>
  <si>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</si>
  <si>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</si>
  <si>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</si>
  <si>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</si>
  <si>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</si>
  <si>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</si>
  <si>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</si>
  <si>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</si>
  <si>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</si>
  <si>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</si>
  <si>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</si>
  <si>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</si>
  <si>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</si>
  <si>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</si>
  <si>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</si>
  <si>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</si>
  <si>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</si>
  <si>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</si>
  <si>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</si>
  <si>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</si>
  <si>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</si>
  <si>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</si>
  <si>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</si>
  <si>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</si>
  <si>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</si>
  <si>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</si>
  <si>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</si>
  <si>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</si>
  <si>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</si>
  <si>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</si>
  <si>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</si>
  <si>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</si>
  <si>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</si>
  <si>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</si>
  <si>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</si>
  <si>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</si>
  <si>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</si>
  <si>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</si>
  <si>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</si>
  <si>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</si>
  <si>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</si>
  <si>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</si>
  <si>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</si>
  <si>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</si>
  <si>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</si>
  <si>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</si>
  <si>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</si>
  <si>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</si>
  <si>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</si>
  <si>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</si>
  <si>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</si>
  <si>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</si>
  <si>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</si>
  <si>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</si>
  <si>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</si>
  <si>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</si>
  <si>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</si>
  <si>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</si>
  <si>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</si>
  <si>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</si>
  <si>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</si>
  <si>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</si>
  <si>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</si>
  <si>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</si>
  <si>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</si>
  <si>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</si>
  <si>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</si>
  <si>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</si>
  <si>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</si>
  <si>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</si>
  <si>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</si>
  <si>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</si>
  <si>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</si>
  <si>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</si>
  <si>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</si>
  <si>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</si>
  <si>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</si>
  <si>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</si>
  <si>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</si>
  <si>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</si>
  <si>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</si>
  <si>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</si>
  <si>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</si>
  <si>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</si>
  <si>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</si>
  <si>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</si>
  <si>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</si>
  <si>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</si>
  <si>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</si>
  <si>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</si>
  <si>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</si>
  <si>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</si>
  <si>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</si>
  <si>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</si>
  <si>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</si>
  <si>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</si>
  <si>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</si>
  <si>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</si>
  <si>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</si>
  <si>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</si>
  <si>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</si>
  <si>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</si>
  <si>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</si>
  <si>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</si>
  <si>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</si>
  <si>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</si>
  <si>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</si>
  <si>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</si>
  <si>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</si>
  <si>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</si>
  <si>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</si>
  <si>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</si>
  <si>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</si>
  <si>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</si>
  <si>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</si>
  <si>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</si>
  <si>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</si>
  <si>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</si>
  <si>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</si>
  <si>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</si>
  <si>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</si>
  <si>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</si>
  <si>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</si>
  <si>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</si>
  <si>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</si>
  <si>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</si>
  <si>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</si>
  <si>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</si>
  <si>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</si>
  <si>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</si>
  <si>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</si>
  <si>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</si>
  <si>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</si>
  <si>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</si>
  <si>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</si>
  <si>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</si>
  <si>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</si>
  <si>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</si>
  <si>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</si>
  <si>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</si>
  <si>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</si>
  <si>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</si>
  <si>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</si>
  <si>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</si>
  <si>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</si>
  <si>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</si>
  <si>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</si>
  <si>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</si>
  <si>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</si>
  <si>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</si>
  <si>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</si>
  <si>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</si>
  <si>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</si>
  <si>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</si>
  <si>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</si>
  <si>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</si>
  <si>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</si>
  <si>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</si>
  <si>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</si>
  <si>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</si>
  <si>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</si>
  <si>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</si>
  <si>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</si>
  <si>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</si>
  <si>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</si>
  <si>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</si>
  <si>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</si>
  <si>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</si>
  <si>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</si>
  <si>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</si>
  <si>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</si>
  <si>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</si>
  <si>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</si>
  <si>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</si>
  <si>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</si>
  <si>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</si>
  <si>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</si>
  <si>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</si>
  <si>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</si>
  <si>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</si>
  <si>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</si>
  <si>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</si>
  <si>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</si>
  <si>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</si>
  <si>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</si>
  <si>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</si>
  <si>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</si>
  <si>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</si>
  <si>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</si>
  <si>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</si>
  <si>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</si>
  <si>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</si>
  <si>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</si>
  <si>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</si>
  <si>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</si>
  <si>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</si>
  <si>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</si>
  <si>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</si>
  <si>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</si>
  <si>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</si>
  <si>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</si>
  <si>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</si>
  <si>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</si>
  <si>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</si>
  <si>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</si>
  <si>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</si>
  <si>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</si>
  <si>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</si>
  <si>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</si>
  <si>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</si>
  <si>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</si>
  <si>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</si>
  <si>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</si>
  <si>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</si>
  <si>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</si>
  <si>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</si>
  <si>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</si>
  <si>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</si>
  <si>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</si>
  <si>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</si>
  <si>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</si>
  <si>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</si>
  <si>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</si>
  <si>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</si>
  <si>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</si>
  <si>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</si>
  <si>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</si>
  <si>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</si>
  <si>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</si>
  <si>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</si>
  <si>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</si>
  <si>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</si>
  <si>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</si>
  <si>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</si>
  <si>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</si>
  <si>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</si>
  <si>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</si>
  <si>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</si>
  <si>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</si>
  <si>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</si>
  <si>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</si>
  <si>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</si>
  <si>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</si>
  <si>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</si>
  <si>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</si>
  <si>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</si>
  <si>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</si>
  <si>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</si>
  <si>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</si>
  <si>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</si>
  <si>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</si>
  <si>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</si>
  <si>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</si>
  <si>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</si>
  <si>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</si>
  <si>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</si>
  <si>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</si>
  <si>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</si>
  <si>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</si>
  <si>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</si>
  <si>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</si>
  <si>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</si>
  <si>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</si>
  <si>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</si>
  <si>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</si>
  <si>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</si>
  <si>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</si>
  <si>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</si>
  <si>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</si>
  <si>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</si>
  <si>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</si>
  <si>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</si>
  <si>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</si>
  <si>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</si>
  <si>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</si>
  <si>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</si>
  <si>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</si>
  <si>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</si>
  <si>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</si>
  <si>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</si>
  <si>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</si>
  <si>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</si>
  <si>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</si>
  <si>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</si>
  <si>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</si>
  <si>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</si>
  <si>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</si>
  <si>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</si>
  <si>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</si>
  <si>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</si>
  <si>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</si>
  <si>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</si>
  <si>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</si>
  <si>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</si>
  <si>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</si>
  <si>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</si>
  <si>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</si>
  <si>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</si>
  <si>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</si>
  <si>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</si>
  <si>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</si>
  <si>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</si>
  <si>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</si>
  <si>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</si>
  <si>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</si>
  <si>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</si>
  <si>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</si>
  <si>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</si>
  <si>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</si>
  <si>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</si>
  <si>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</si>
  <si>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</si>
  <si>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</si>
  <si>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</si>
  <si>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</si>
  <si>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</si>
  <si>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</si>
  <si>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</si>
  <si>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</si>
  <si>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</si>
  <si>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</si>
  <si>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</si>
  <si>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</si>
  <si>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</si>
  <si>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</si>
  <si>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</si>
  <si>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</si>
  <si>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</si>
  <si>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</si>
  <si>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</si>
  <si>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</si>
  <si>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</si>
  <si>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</si>
  <si>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</si>
  <si>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</si>
  <si>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</si>
  <si>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</si>
  <si>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</si>
  <si>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</si>
  <si>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</si>
  <si>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</si>
  <si>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</si>
  <si>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</si>
  <si>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</si>
  <si>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</si>
  <si>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</si>
  <si>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</si>
  <si>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</si>
  <si>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</si>
  <si>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</si>
  <si>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</si>
  <si>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</si>
  <si>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</si>
  <si>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</si>
  <si>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</si>
  <si>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</si>
  <si>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</si>
  <si>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</si>
  <si>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</si>
  <si>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</si>
  <si>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</si>
  <si>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</si>
  <si>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</si>
  <si>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</si>
  <si>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</si>
  <si>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</si>
  <si>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</si>
  <si>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</si>
  <si>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</si>
  <si>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</si>
  <si>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</si>
  <si>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</si>
  <si>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</si>
  <si>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</si>
  <si>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</si>
  <si>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</si>
  <si>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</si>
  <si>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</si>
  <si>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</si>
  <si>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</si>
  <si>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</si>
  <si>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</si>
  <si>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</si>
  <si>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</si>
  <si>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</si>
  <si>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</si>
  <si>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</si>
  <si>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</si>
  <si>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</si>
  <si>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</si>
  <si>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</si>
  <si>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</si>
  <si>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</si>
  <si>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</si>
  <si>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</si>
  <si>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</si>
  <si>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</si>
  <si>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</si>
  <si>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</si>
  <si>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</si>
  <si>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</si>
  <si>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</si>
  <si>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</si>
  <si>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</si>
  <si>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</si>
  <si>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</si>
  <si>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</si>
  <si>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</si>
  <si>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</si>
  <si>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</si>
  <si>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</si>
  <si>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</si>
  <si>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</si>
  <si>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</si>
  <si>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</si>
  <si>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</si>
  <si>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</si>
  <si>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</si>
  <si>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</si>
  <si>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</si>
  <si>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</si>
  <si>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</si>
  <si>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</si>
  <si>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</si>
  <si>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</si>
  <si>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</si>
  <si>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</si>
  <si>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</si>
  <si>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</si>
  <si>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</si>
  <si>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</si>
  <si>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</si>
  <si>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</si>
  <si>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</si>
  <si>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</si>
  <si>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</si>
  <si>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</si>
  <si>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</si>
  <si>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</si>
  <si>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</si>
  <si>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</si>
  <si>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</si>
  <si>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</si>
  <si>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</si>
  <si>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</si>
  <si>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</si>
  <si>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</si>
  <si>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</si>
  <si>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</si>
  <si>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</si>
  <si>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</si>
  <si>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</si>
  <si>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</si>
  <si>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</si>
  <si>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</si>
  <si>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</si>
  <si>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</si>
  <si>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</si>
  <si>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</si>
  <si>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</si>
  <si>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</si>
  <si>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</si>
  <si>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</si>
  <si>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</si>
  <si>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</si>
  <si>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</si>
  <si>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</si>
  <si>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</si>
  <si>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</si>
  <si>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</si>
  <si>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</si>
  <si>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</si>
  <si>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</si>
  <si>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</si>
  <si>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</si>
  <si>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</si>
  <si>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</si>
  <si>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</si>
  <si>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</si>
  <si>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</si>
  <si>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</si>
  <si>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</si>
  <si>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</si>
  <si>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</si>
  <si>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</si>
  <si>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</si>
  <si>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</si>
  <si>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</si>
  <si>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</si>
  <si>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</si>
  <si>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</si>
  <si>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</si>
  <si>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</si>
  <si>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</si>
  <si>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</si>
  <si>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</si>
  <si>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</si>
  <si>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</si>
  <si>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</si>
  <si>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</si>
  <si>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</si>
  <si>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</si>
  <si>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</si>
  <si>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</si>
  <si>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</si>
  <si>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</si>
  <si>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</si>
  <si>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</si>
  <si>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</si>
  <si>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</si>
  <si>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</si>
  <si>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</si>
  <si>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</si>
  <si>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</si>
  <si>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</si>
  <si>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</si>
  <si>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</si>
  <si>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</si>
  <si>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</si>
  <si>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</si>
  <si>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</si>
  <si>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</si>
  <si>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</si>
  <si>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</si>
  <si>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</si>
  <si>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</si>
  <si>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</si>
  <si>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</si>
  <si>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</si>
  <si>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</si>
  <si>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</si>
  <si>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</si>
  <si>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</si>
  <si>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</si>
  <si>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</si>
  <si>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</si>
  <si>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</si>
  <si>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</si>
  <si>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</si>
  <si>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</si>
  <si>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</si>
  <si>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</si>
  <si>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</si>
  <si>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</si>
  <si>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</si>
  <si>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</si>
  <si>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</si>
  <si>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</si>
  <si>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</si>
  <si>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</si>
  <si>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</si>
  <si>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</si>
  <si>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</si>
  <si>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</si>
  <si>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</si>
  <si>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</si>
  <si>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</si>
  <si>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</si>
  <si>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</si>
  <si>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</si>
  <si>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</si>
  <si>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</si>
  <si>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</si>
  <si>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</si>
  <si>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</si>
  <si>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</si>
  <si>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</si>
  <si>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</si>
  <si>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</si>
  <si>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</si>
  <si>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</si>
  <si>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</si>
  <si>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</si>
  <si>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</si>
  <si>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</si>
  <si>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</si>
  <si>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</si>
  <si>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</si>
  <si>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</si>
  <si>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</si>
  <si>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</si>
  <si>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</si>
  <si>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</si>
  <si>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</si>
  <si>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</si>
  <si>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</si>
  <si>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</si>
  <si>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</si>
  <si>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</si>
  <si>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</si>
  <si>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</si>
  <si>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</si>
  <si>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</si>
  <si>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</si>
  <si>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</si>
  <si>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</si>
  <si>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</si>
  <si>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</si>
  <si>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</si>
  <si>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</si>
  <si>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</si>
  <si>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</si>
  <si>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</si>
  <si>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</si>
  <si>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</si>
  <si>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</si>
  <si>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</si>
  <si>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</si>
  <si>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</si>
  <si>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</si>
  <si>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</si>
  <si>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</si>
  <si>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</si>
  <si>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</si>
  <si>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</si>
  <si>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</si>
  <si>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</si>
  <si>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</si>
  <si>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</si>
  <si>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</si>
  <si>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</si>
  <si>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</si>
  <si>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</si>
  <si>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</si>
  <si>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</si>
  <si>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</si>
  <si>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</si>
  <si>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</si>
  <si>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</si>
  <si>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</si>
  <si>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</si>
  <si>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</si>
  <si>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</si>
  <si>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</si>
  <si>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</si>
  <si>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</si>
  <si>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</si>
  <si>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</si>
  <si>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</si>
  <si>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</si>
  <si>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</si>
  <si>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</si>
  <si>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</si>
  <si>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</si>
  <si>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</si>
  <si>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</si>
  <si>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</si>
  <si>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</si>
  <si>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</si>
  <si>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</si>
  <si>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</si>
  <si>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</si>
  <si>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</si>
  <si>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</si>
  <si>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</si>
  <si>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</si>
  <si>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</si>
  <si>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</si>
  <si>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</si>
  <si>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</si>
  <si>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</si>
  <si>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</si>
  <si>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</si>
  <si>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</si>
  <si>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</si>
  <si>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</si>
  <si>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</si>
  <si>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</si>
  <si>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</si>
  <si>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</si>
  <si>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</si>
  <si>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</si>
  <si>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</si>
  <si>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</si>
  <si>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</si>
  <si>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</si>
  <si>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</si>
  <si>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</si>
  <si>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</si>
  <si>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</si>
  <si>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</si>
  <si>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</si>
  <si>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</si>
  <si>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</si>
  <si>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</si>
  <si>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</si>
  <si>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</si>
  <si>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</si>
  <si>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</si>
  <si>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</si>
  <si>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</si>
  <si>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</si>
  <si>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</si>
  <si>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</si>
  <si>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</si>
  <si>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</si>
  <si>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</si>
  <si>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</si>
  <si>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</si>
  <si>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</si>
  <si>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</si>
  <si>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</si>
  <si>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</si>
  <si>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</si>
  <si>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</si>
  <si>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</si>
  <si>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</si>
  <si>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</si>
  <si>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</si>
  <si>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</si>
  <si>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</si>
  <si>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</si>
  <si>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</si>
  <si>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</si>
  <si>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</si>
  <si>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</si>
  <si>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</si>
  <si>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</si>
  <si>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</si>
  <si>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</si>
  <si>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</si>
  <si>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</si>
  <si>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</si>
  <si>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</si>
  <si>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</si>
  <si>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</si>
  <si>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</si>
  <si>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</si>
  <si>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</si>
  <si>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</si>
  <si>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</si>
  <si>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</si>
  <si>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</si>
  <si>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</si>
  <si>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</si>
  <si>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</si>
  <si>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</si>
  <si>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</si>
  <si>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</si>
  <si>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</si>
  <si>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</si>
  <si>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</si>
  <si>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</si>
  <si>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</si>
  <si>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</si>
  <si>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</si>
  <si>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</si>
  <si>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</si>
  <si>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</si>
  <si>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</si>
  <si>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</si>
  <si>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</si>
  <si>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</si>
  <si>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</si>
  <si>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</si>
  <si>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</si>
  <si>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</si>
  <si>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</si>
  <si>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</si>
  <si>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</si>
  <si>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</si>
  <si>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</si>
  <si>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</si>
  <si>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</si>
  <si>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</si>
  <si>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</si>
  <si>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</si>
  <si>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</si>
  <si>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</si>
  <si>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</si>
  <si>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</si>
  <si>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</si>
  <si>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</si>
  <si>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</si>
  <si>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</si>
  <si>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</si>
  <si>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</si>
  <si>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</si>
  <si>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</si>
  <si>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</si>
  <si>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</si>
  <si>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</si>
  <si>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</si>
  <si>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</si>
  <si>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</si>
  <si>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</si>
  <si>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</si>
  <si>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</si>
  <si>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</si>
  <si>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</si>
  <si>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</si>
  <si>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</si>
  <si>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</si>
  <si>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</si>
  <si>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</si>
  <si>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</si>
  <si>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</si>
  <si>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</si>
  <si>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</si>
  <si>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</si>
  <si>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</si>
  <si>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</si>
  <si>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</si>
  <si>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</si>
  <si>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</si>
  <si>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</si>
  <si>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</si>
  <si>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</si>
  <si>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</si>
  <si>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</si>
  <si>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</si>
  <si>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</si>
  <si>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</si>
  <si>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</si>
  <si>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</si>
  <si>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</si>
  <si>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</si>
  <si>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</si>
  <si>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</si>
  <si>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</si>
  <si>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</si>
  <si>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</si>
  <si>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</si>
  <si>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</si>
  <si>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</si>
  <si>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</si>
  <si>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</si>
  <si>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</si>
  <si>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</si>
  <si>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</si>
  <si>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</si>
  <si>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</si>
  <si>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</si>
  <si>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</si>
  <si>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</si>
  <si>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</si>
  <si>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</si>
  <si>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</si>
  <si>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</si>
  <si>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</si>
  <si>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</si>
  <si>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</si>
  <si>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</si>
  <si>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</si>
  <si>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</si>
  <si>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</si>
  <si>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</si>
  <si>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</si>
  <si>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</si>
  <si>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</si>
  <si>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</si>
  <si>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</si>
  <si>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</si>
  <si>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</si>
  <si>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</si>
  <si>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</si>
  <si>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</si>
  <si>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</si>
  <si>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</si>
  <si>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</si>
  <si>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</si>
  <si>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</si>
  <si>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</si>
  <si>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</si>
  <si>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</si>
  <si>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</si>
  <si>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</si>
  <si>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</si>
  <si>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</si>
  <si>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</si>
  <si>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</si>
  <si>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</si>
  <si>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</si>
  <si>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</si>
  <si>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</si>
  <si>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</si>
  <si>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</si>
  <si>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</si>
  <si>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</si>
  <si>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</si>
  <si>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</si>
  <si>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</si>
  <si>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</si>
  <si>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</si>
  <si>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</si>
  <si>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</si>
  <si>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</si>
  <si>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</si>
  <si>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</si>
  <si>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</si>
  <si>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</si>
  <si>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</si>
  <si>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</si>
  <si>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</si>
  <si>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</si>
  <si>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</si>
  <si>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</si>
  <si>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</si>
  <si>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</si>
  <si>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</si>
  <si>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</si>
  <si>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</si>
  <si>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</si>
  <si>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</si>
  <si>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</si>
  <si>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</si>
  <si>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</si>
  <si>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</si>
  <si>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</si>
  <si>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</si>
  <si>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</si>
  <si>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</si>
  <si>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</si>
  <si>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</si>
  <si>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</si>
  <si>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</si>
  <si>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</si>
  <si>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</si>
  <si>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</si>
  <si>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</si>
  <si>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</si>
  <si>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</si>
  <si>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</si>
  <si>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</si>
  <si>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</si>
  <si>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</si>
  <si>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</si>
  <si>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</si>
  <si>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</si>
  <si>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</si>
  <si>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</si>
  <si>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</si>
  <si>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</si>
  <si>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</si>
  <si>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</si>
  <si>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</si>
  <si>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</si>
  <si>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</si>
  <si>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</si>
  <si>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</si>
  <si>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</si>
  <si>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</si>
  <si>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</si>
  <si>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</si>
  <si>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</si>
  <si>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</si>
  <si>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</si>
  <si>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</si>
  <si>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</si>
  <si>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</si>
  <si>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</si>
  <si>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</si>
  <si>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</si>
  <si>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</si>
  <si>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</si>
  <si>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</si>
  <si>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</si>
  <si>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</si>
  <si>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</si>
  <si>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</si>
  <si>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</si>
  <si>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</si>
  <si>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</si>
  <si>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</si>
  <si>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</si>
  <si>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</si>
  <si>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</si>
  <si>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</si>
  <si>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</si>
  <si>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</si>
  <si>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</si>
  <si>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</si>
  <si>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</si>
  <si>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</si>
  <si>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</si>
  <si>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</si>
  <si>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</si>
  <si>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</si>
  <si>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</si>
  <si>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</si>
  <si>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</si>
  <si>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</si>
  <si>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</si>
  <si>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</si>
  <si>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</si>
  <si>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</si>
  <si>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</si>
  <si>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</si>
  <si>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</si>
  <si>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</si>
  <si>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</si>
  <si>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</si>
  <si>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</si>
  <si>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</si>
  <si>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</si>
  <si>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</si>
  <si>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</si>
  <si>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</si>
  <si>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</si>
  <si>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</si>
  <si>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</si>
  <si>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</si>
  <si>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</si>
  <si>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</si>
  <si>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</si>
  <si>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</si>
  <si>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</si>
  <si>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</si>
  <si>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</si>
  <si>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</si>
  <si>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</si>
  <si>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</si>
  <si>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</si>
  <si>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</si>
  <si>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</si>
  <si>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</si>
  <si>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</si>
  <si>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</si>
  <si>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</si>
  <si>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</si>
  <si>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</si>
  <si>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</si>
  <si>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</si>
  <si>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</si>
  <si>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</si>
  <si>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</si>
  <si>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</si>
  <si>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</si>
  <si>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</si>
  <si>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</si>
  <si>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</si>
  <si>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</si>
  <si>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</si>
  <si>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</si>
  <si>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</si>
  <si>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</si>
  <si>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</si>
  <si>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</si>
  <si>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</si>
  <si>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</si>
  <si>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</si>
  <si>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</si>
  <si>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</si>
  <si>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</si>
  <si>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</si>
  <si>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</si>
  <si>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</si>
  <si>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</si>
  <si>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</si>
  <si>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</si>
  <si>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</si>
  <si>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</si>
  <si>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</si>
  <si>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</si>
  <si>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</si>
  <si>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</si>
  <si>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</si>
  <si>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</si>
  <si>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</si>
  <si>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</si>
  <si>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</si>
  <si>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</si>
  <si>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</si>
  <si>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</si>
  <si>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</si>
  <si>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</si>
  <si>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</si>
  <si>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</si>
  <si>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</si>
  <si>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</si>
  <si>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</si>
  <si>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</si>
  <si>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</si>
  <si>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</si>
  <si>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</si>
  <si>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</si>
  <si>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</si>
  <si>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</si>
  <si>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</si>
  <si>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</si>
  <si>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</si>
  <si>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</si>
  <si>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</si>
  <si>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</si>
  <si>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</si>
  <si>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</si>
  <si>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</si>
  <si>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</si>
  <si>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</si>
  <si>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</si>
  <si>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</si>
  <si>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</si>
  <si>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</si>
  <si>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</si>
  <si>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</si>
  <si>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</si>
  <si>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</si>
  <si>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</si>
  <si>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</si>
  <si>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</si>
  <si>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</si>
  <si>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</si>
  <si>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</si>
  <si>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</si>
  <si>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</si>
  <si>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</si>
  <si>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</si>
  <si>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</si>
  <si>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</si>
  <si>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</si>
  <si>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</si>
  <si>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</si>
  <si>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</si>
  <si>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</si>
  <si>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</si>
  <si>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</si>
  <si>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</si>
  <si>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</si>
  <si>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</si>
  <si>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</si>
  <si>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</si>
  <si>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</si>
  <si>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</si>
  <si>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</si>
  <si>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</si>
  <si>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</si>
  <si>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</si>
  <si>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</si>
  <si>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</si>
  <si>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</si>
  <si>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</si>
  <si>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</si>
  <si>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</si>
  <si>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</si>
  <si>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</si>
  <si>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</si>
  <si>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</si>
  <si>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</si>
  <si>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</si>
  <si>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</si>
  <si>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</si>
  <si>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</si>
  <si>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</si>
  <si>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</si>
  <si>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</si>
  <si>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</si>
  <si>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</si>
  <si>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</si>
  <si>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</si>
  <si>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</si>
  <si>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</si>
  <si>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</si>
  <si>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</si>
  <si>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</si>
  <si>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</si>
  <si>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</si>
  <si>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</si>
  <si>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</si>
  <si>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</si>
  <si>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</si>
  <si>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</si>
  <si>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</si>
  <si>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</si>
  <si>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</si>
  <si>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</si>
  <si>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</si>
  <si>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</si>
  <si>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</si>
  <si>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</si>
  <si>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</si>
  <si>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</si>
  <si>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</si>
  <si>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</si>
  <si>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</si>
  <si>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</si>
  <si>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</si>
  <si>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</si>
  <si>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</si>
  <si>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</si>
  <si>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</si>
  <si>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</si>
  <si>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</si>
  <si>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</si>
  <si>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</si>
  <si>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</si>
  <si>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</si>
  <si>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</si>
  <si>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</si>
  <si>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</si>
  <si>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</si>
  <si>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</si>
  <si>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</si>
  <si>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</si>
  <si>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</si>
  <si>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</si>
  <si>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</si>
  <si>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</si>
  <si>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</si>
  <si>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</si>
  <si>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</si>
  <si>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</si>
  <si>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</si>
  <si>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</si>
  <si>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</si>
  <si>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</si>
  <si>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</si>
  <si>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</si>
  <si>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</si>
  <si>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</si>
  <si>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</si>
  <si>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</si>
  <si>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</si>
  <si>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</si>
  <si>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</si>
  <si>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</si>
  <si>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</si>
  <si>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</si>
  <si>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</si>
  <si>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</si>
  <si>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</si>
  <si>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</si>
  <si>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</si>
  <si>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</si>
  <si>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</si>
  <si>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</si>
  <si>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</si>
  <si>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</si>
  <si>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</si>
  <si>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</si>
  <si>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</si>
  <si>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</si>
  <si>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</si>
  <si>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</si>
  <si>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</si>
  <si>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</si>
  <si>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</si>
  <si>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</si>
  <si>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</si>
  <si>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</si>
  <si>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</si>
  <si>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</si>
  <si>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</si>
  <si>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</si>
  <si>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</si>
  <si>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</si>
  <si>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</si>
  <si>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</si>
  <si>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</si>
  <si>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</si>
  <si>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</si>
  <si>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</si>
  <si>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</si>
  <si>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</si>
  <si>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</si>
  <si>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</si>
  <si>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</si>
  <si>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</si>
  <si>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</si>
  <si>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</si>
  <si>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</si>
  <si>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</si>
  <si>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</si>
  <si>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</si>
  <si>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</si>
  <si>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</si>
  <si>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</si>
  <si>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</si>
  <si>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</si>
  <si>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</si>
  <si>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</si>
  <si>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</si>
  <si>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</si>
  <si>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</si>
  <si>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</si>
  <si>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</si>
  <si>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</si>
  <si>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</si>
  <si>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</si>
  <si>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</si>
  <si>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</si>
  <si>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</si>
  <si>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</si>
  <si>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</si>
  <si>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</si>
  <si>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</si>
  <si>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</si>
  <si>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</si>
  <si>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</si>
  <si>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</si>
  <si>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</si>
  <si>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</si>
  <si>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</si>
  <si>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</si>
  <si>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</si>
  <si>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</si>
  <si>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</si>
  <si>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</si>
  <si>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</si>
  <si>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</si>
  <si>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</si>
  <si>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</si>
  <si>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</si>
  <si>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</si>
  <si>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</si>
  <si>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</si>
  <si>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</si>
  <si>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</si>
  <si>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</si>
  <si>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</si>
  <si>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</si>
  <si>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</si>
  <si>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</si>
  <si>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</si>
  <si>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</si>
  <si>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</si>
  <si>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</si>
  <si>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</si>
  <si>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</si>
  <si>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</si>
  <si>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</si>
  <si>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</si>
  <si>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</si>
  <si>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</si>
  <si>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</si>
  <si>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</si>
  <si>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</si>
  <si>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</si>
  <si>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</si>
  <si>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</si>
  <si>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</si>
  <si>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</si>
  <si>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</si>
  <si>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</si>
  <si>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</si>
  <si>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</si>
  <si>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</si>
  <si>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</si>
  <si>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</si>
  <si>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</si>
  <si>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</si>
  <si>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</si>
  <si>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</si>
  <si>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</si>
  <si>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</si>
  <si>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</si>
  <si>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</si>
  <si>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</si>
  <si>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</si>
  <si>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</si>
  <si>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</si>
  <si>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</si>
  <si>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</si>
  <si>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</si>
  <si>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</si>
  <si>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</si>
  <si>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</si>
  <si>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</si>
  <si>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</si>
  <si>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</si>
  <si>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</si>
  <si>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</si>
  <si>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</si>
  <si>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</si>
  <si>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</si>
  <si>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</si>
  <si>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</si>
  <si>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</si>
  <si>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</si>
  <si>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</si>
  <si>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</si>
  <si>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</si>
  <si>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</si>
  <si>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</si>
  <si>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</si>
  <si>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</si>
  <si>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</si>
  <si>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</si>
  <si>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</si>
  <si>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</si>
  <si>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</si>
  <si>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</si>
  <si>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</si>
  <si>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</si>
  <si>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</si>
  <si>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</si>
  <si>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</si>
  <si>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</si>
  <si>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</si>
  <si>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</si>
  <si>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</si>
  <si>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</si>
  <si>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</si>
  <si>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</si>
  <si>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</si>
  <si>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</si>
  <si>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</si>
  <si>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</si>
  <si>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</si>
  <si>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</si>
  <si>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</si>
  <si>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</si>
  <si>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</si>
  <si>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</si>
  <si>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</si>
  <si>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</si>
  <si>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</si>
  <si>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</si>
  <si>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</si>
  <si>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</si>
  <si>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</si>
  <si>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</si>
  <si>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</si>
  <si>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</si>
  <si>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</si>
  <si>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</si>
  <si>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</si>
  <si>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</si>
  <si>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</si>
  <si>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</si>
  <si>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</si>
  <si>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</si>
  <si>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</si>
  <si>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</si>
  <si>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</si>
  <si>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</si>
  <si>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</si>
  <si>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</si>
  <si>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</si>
  <si>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</si>
  <si>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</si>
  <si>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</si>
  <si>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</si>
  <si>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</si>
  <si>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</si>
  <si>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</si>
  <si>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</si>
  <si>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</si>
  <si>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</si>
  <si>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</si>
  <si>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</si>
  <si>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</si>
  <si>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</si>
  <si>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</si>
  <si>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</si>
  <si>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</si>
  <si>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</si>
  <si>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</si>
  <si>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</si>
  <si>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</si>
  <si>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</si>
  <si>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</si>
  <si>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</si>
  <si>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</si>
  <si>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</si>
  <si>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</si>
  <si>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</si>
  <si>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</si>
  <si>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</si>
  <si>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</si>
  <si>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</si>
  <si>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</si>
  <si>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</si>
  <si>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</si>
  <si>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</si>
  <si>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</si>
  <si>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</si>
  <si>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</si>
  <si>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</si>
  <si>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</si>
  <si>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</si>
  <si>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</si>
  <si>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</si>
  <si>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</si>
  <si>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</si>
  <si>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</si>
  <si>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</si>
  <si>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</si>
  <si>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</si>
  <si>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</si>
  <si>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</si>
  <si>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</si>
  <si>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</si>
  <si>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</si>
  <si>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</si>
  <si>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</si>
  <si>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</si>
  <si>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</si>
  <si>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</si>
  <si>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</si>
  <si>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</si>
  <si>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</si>
  <si>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</si>
  <si>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</si>
  <si>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</si>
  <si>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</si>
  <si>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</si>
  <si>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</si>
  <si>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</si>
  <si>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</si>
  <si>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</si>
  <si>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</si>
  <si>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</si>
  <si>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</si>
  <si>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</si>
  <si>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</si>
  <si>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</si>
  <si>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</si>
  <si>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</si>
  <si>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</si>
  <si>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</si>
  <si>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</si>
  <si>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</si>
  <si>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</si>
  <si>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</si>
  <si>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</si>
  <si>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</si>
  <si>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</si>
  <si>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</si>
  <si>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</si>
  <si>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</si>
  <si>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</si>
  <si>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</si>
  <si>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</si>
  <si>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</si>
  <si>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</si>
  <si>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</si>
  <si>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</si>
  <si>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</si>
  <si>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</si>
  <si>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</si>
  <si>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</si>
  <si>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</si>
  <si>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</si>
  <si>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</si>
  <si>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</si>
  <si>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</si>
  <si>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</si>
  <si>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</si>
  <si>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</si>
  <si>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</si>
  <si>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</si>
  <si>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</si>
  <si>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</si>
  <si>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</si>
  <si>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</si>
  <si>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</si>
  <si>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</si>
  <si>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</si>
  <si>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</si>
  <si>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</si>
  <si>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</si>
  <si>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</si>
  <si>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</si>
  <si>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</si>
  <si>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</si>
  <si>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</si>
  <si>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</si>
  <si>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</si>
  <si>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</si>
  <si>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</si>
  <si>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</si>
  <si>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</si>
  <si>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</si>
  <si>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</si>
  <si>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</si>
  <si>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</si>
  <si>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</si>
  <si>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</si>
  <si>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</si>
  <si>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</si>
  <si>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</si>
  <si>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</si>
  <si>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</si>
  <si>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</si>
  <si>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</si>
  <si>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</si>
  <si>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</si>
  <si>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</si>
  <si>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</si>
  <si>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</si>
  <si>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</si>
  <si>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</si>
  <si>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</si>
  <si>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</si>
  <si>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</si>
  <si>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</si>
  <si>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</si>
  <si>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</si>
  <si>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</si>
  <si>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</si>
  <si>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</si>
  <si>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</si>
  <si>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</si>
  <si>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</si>
  <si>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</si>
  <si>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</si>
  <si>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</si>
  <si>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</si>
  <si>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</si>
  <si>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</si>
  <si>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</si>
  <si>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</si>
  <si>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</si>
  <si>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</si>
  <si>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</si>
  <si>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</si>
  <si>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</si>
  <si>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</si>
  <si>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</si>
  <si>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</si>
  <si>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</si>
  <si>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</si>
  <si>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</si>
  <si>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</si>
  <si>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</si>
  <si>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</si>
  <si>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</si>
  <si>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</si>
  <si>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</si>
  <si>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</si>
  <si>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</si>
  <si>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</si>
  <si>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</si>
  <si>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</si>
  <si>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</si>
  <si>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</si>
  <si>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</si>
  <si>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</si>
  <si>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</si>
  <si>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</si>
  <si>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</si>
  <si>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</si>
  <si>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</si>
  <si>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</si>
  <si>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</si>
  <si>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</si>
  <si>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</si>
  <si>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</si>
  <si>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</si>
  <si>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</si>
  <si>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</si>
  <si>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</si>
  <si>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</si>
  <si>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</si>
  <si>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</si>
  <si>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</si>
  <si>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</si>
  <si>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</si>
  <si>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</si>
  <si>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</si>
  <si>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</si>
  <si>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</si>
  <si>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</si>
  <si>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</si>
  <si>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</si>
  <si>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</si>
  <si>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</si>
  <si>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</si>
  <si>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</si>
  <si>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</si>
  <si>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</si>
  <si>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</si>
  <si>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</si>
  <si>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</si>
  <si>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</si>
  <si>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</si>
  <si>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</si>
  <si>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</si>
  <si>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</si>
  <si>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</si>
  <si>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</si>
  <si>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</si>
  <si>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</si>
  <si>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</si>
  <si>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</si>
  <si>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</si>
  <si>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</si>
  <si>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</si>
  <si>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</si>
  <si>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</si>
  <si>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</si>
  <si>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</si>
  <si>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</si>
  <si>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</si>
  <si>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</si>
  <si>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</si>
  <si>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</si>
  <si>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</si>
  <si>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</si>
  <si>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</si>
  <si>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</si>
  <si>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</si>
  <si>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</si>
  <si>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</si>
  <si>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</si>
  <si>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</si>
  <si>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</si>
  <si>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</si>
  <si>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</si>
  <si>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</si>
  <si>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</si>
  <si>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</si>
  <si>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</si>
  <si>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</si>
  <si>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</si>
  <si>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</si>
  <si>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</si>
  <si>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</si>
  <si>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</si>
  <si>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</si>
  <si>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</si>
  <si>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</si>
  <si>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</si>
  <si>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</si>
  <si>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</si>
  <si>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</si>
  <si>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</si>
  <si>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</si>
  <si>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</si>
  <si>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</si>
  <si>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</si>
  <si>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</si>
  <si>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</si>
  <si>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</si>
  <si>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</si>
  <si>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</si>
  <si>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</si>
  <si>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</si>
  <si>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</si>
  <si>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</si>
  <si>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</si>
  <si>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</si>
  <si>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</si>
  <si>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</si>
  <si>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</si>
  <si>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</si>
  <si>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</si>
  <si>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</si>
  <si>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</si>
  <si>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</si>
  <si>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</si>
  <si>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</si>
  <si>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</si>
  <si>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</si>
  <si>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</si>
  <si>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</si>
  <si>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</si>
  <si>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</si>
  <si>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</si>
  <si>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</si>
  <si>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</si>
  <si>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</si>
  <si>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</si>
  <si>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</si>
  <si>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</si>
  <si>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</si>
  <si>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</si>
  <si>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</si>
  <si>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</si>
  <si>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</si>
  <si>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</si>
  <si>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</si>
  <si>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</si>
  <si>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</si>
  <si>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</si>
  <si>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</si>
  <si>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</si>
  <si>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</si>
  <si>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</si>
  <si>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</si>
  <si>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</si>
  <si>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</si>
  <si>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</si>
  <si>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</si>
  <si>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</si>
  <si>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</si>
  <si>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</si>
  <si>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</si>
  <si>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</si>
  <si>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</si>
  <si>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</si>
  <si>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</si>
  <si>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</si>
  <si>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</si>
  <si>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</si>
  <si>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</si>
  <si>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</si>
  <si>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</si>
  <si>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</si>
  <si>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</si>
  <si>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</si>
  <si>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</si>
  <si>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</si>
  <si>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</si>
  <si>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</si>
  <si>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</si>
  <si>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</si>
  <si>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</si>
  <si>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</si>
  <si>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</si>
  <si>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</si>
  <si>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</si>
  <si>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</si>
  <si>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</si>
  <si>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</si>
  <si>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</si>
  <si>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</si>
  <si>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</si>
  <si>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</si>
  <si>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</si>
  <si>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</si>
  <si>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</si>
  <si>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</si>
  <si>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</si>
  <si>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</si>
  <si>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</si>
  <si>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</si>
  <si>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</si>
  <si>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</si>
  <si>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</si>
  <si>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</si>
  <si>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</si>
  <si>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</si>
  <si>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</si>
  <si>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</si>
  <si>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</si>
  <si>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</si>
  <si>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</si>
  <si>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</si>
  <si>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</si>
  <si>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</si>
  <si>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</si>
  <si>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</si>
  <si>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</si>
  <si>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</si>
  <si>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</si>
  <si>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</si>
  <si>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</si>
  <si>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</si>
  <si>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</si>
  <si>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</si>
  <si>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</si>
  <si>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</si>
  <si>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</si>
  <si>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</si>
  <si>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</si>
  <si>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</si>
  <si>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</si>
  <si>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</si>
  <si>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</si>
  <si>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</si>
  <si>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</si>
  <si>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</si>
  <si>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</si>
  <si>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</si>
  <si>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</si>
  <si>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</si>
  <si>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</si>
  <si>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</si>
  <si>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</si>
  <si>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</si>
  <si>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</si>
  <si>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</si>
  <si>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</si>
  <si>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</si>
  <si>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</si>
  <si>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</si>
  <si>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</si>
  <si>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</si>
  <si>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</si>
  <si>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</si>
  <si>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</si>
  <si>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</si>
  <si>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</si>
  <si>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</si>
  <si>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</si>
  <si>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</si>
  <si>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</si>
  <si>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</si>
  <si>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</si>
  <si>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</si>
  <si>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</si>
  <si>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</si>
  <si>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</si>
  <si>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</si>
  <si>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</si>
  <si>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</si>
  <si>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</si>
  <si>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</si>
  <si>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</si>
  <si>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</si>
  <si>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</si>
  <si>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</si>
  <si>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</si>
  <si>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</si>
  <si>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</si>
  <si>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</si>
  <si>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</si>
  <si>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</si>
  <si>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</si>
  <si>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</si>
  <si>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</si>
  <si>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</si>
  <si>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</si>
  <si>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</si>
  <si>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</si>
  <si>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</si>
  <si>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</si>
  <si>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</si>
  <si>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</si>
  <si>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</si>
  <si>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</si>
  <si>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</si>
  <si>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</si>
  <si>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</si>
  <si>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</si>
  <si>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</si>
  <si>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</si>
  <si>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</si>
  <si>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</si>
  <si>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</si>
  <si>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</si>
  <si>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</si>
  <si>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</si>
  <si>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</si>
  <si>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</si>
  <si>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</si>
  <si>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</si>
  <si>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</si>
  <si>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</si>
  <si>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</si>
  <si>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</si>
  <si>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</si>
  <si>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</si>
  <si>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</si>
  <si>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</si>
  <si>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</si>
  <si>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</si>
  <si>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</si>
  <si>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</si>
  <si>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</si>
  <si>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</si>
  <si>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</si>
  <si>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</si>
  <si>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</si>
  <si>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</si>
  <si>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</si>
  <si>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</si>
  <si>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</si>
  <si>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</si>
  <si>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</si>
  <si>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</si>
  <si>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</si>
  <si>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</si>
  <si>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</si>
  <si>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</si>
  <si>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</si>
  <si>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</si>
  <si>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</si>
  <si>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</si>
  <si>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</si>
  <si>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</si>
  <si>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</si>
  <si>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</si>
  <si>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</si>
  <si>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</si>
  <si>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</si>
  <si>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</si>
  <si>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</si>
  <si>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</si>
  <si>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</si>
  <si>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</si>
  <si>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</si>
  <si>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</si>
  <si>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</si>
  <si>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</si>
  <si>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</si>
  <si>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</si>
  <si>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</si>
  <si>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</si>
  <si>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</si>
  <si>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</si>
  <si>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</si>
  <si>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</si>
  <si>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</si>
  <si>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</si>
  <si>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</si>
  <si>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</si>
  <si>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</si>
  <si>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</si>
  <si>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</si>
  <si>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</si>
  <si>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</si>
  <si>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</si>
  <si>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</si>
  <si>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</si>
  <si>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</si>
  <si>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</si>
  <si>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</si>
  <si>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</si>
  <si>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</si>
  <si>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</si>
  <si>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</si>
  <si>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</si>
  <si>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</si>
  <si>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</si>
  <si>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</si>
  <si>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</si>
  <si>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</si>
  <si>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</si>
  <si>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</si>
  <si>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</si>
  <si>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</si>
  <si>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</si>
  <si>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</si>
  <si>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</si>
  <si>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</si>
  <si>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</si>
  <si>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</si>
  <si>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</si>
  <si>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</si>
  <si>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</si>
  <si>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</si>
  <si>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</si>
  <si>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</si>
  <si>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</si>
  <si>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</si>
  <si>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</si>
  <si>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</si>
  <si>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</si>
  <si>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</si>
  <si>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</si>
  <si>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</si>
  <si>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</si>
  <si>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</si>
  <si>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</si>
  <si>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</si>
  <si>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</si>
  <si>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</si>
  <si>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</si>
  <si>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</si>
  <si>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</si>
  <si>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</si>
  <si>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</si>
  <si>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</si>
  <si>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</si>
  <si>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</si>
  <si>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</si>
  <si>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</si>
  <si>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</si>
  <si>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</si>
  <si>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</si>
  <si>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</si>
  <si>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</si>
  <si>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</si>
  <si>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</si>
  <si>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</si>
  <si>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</si>
  <si>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</si>
  <si>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</si>
  <si>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</si>
  <si>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</si>
  <si>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</si>
  <si>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</si>
  <si>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</si>
  <si>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</si>
  <si>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</si>
  <si>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</si>
  <si>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</si>
  <si>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</si>
  <si>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</si>
  <si>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</si>
  <si>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</si>
  <si>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</si>
  <si>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</si>
  <si>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</si>
  <si>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</si>
  <si>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</si>
  <si>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</si>
  <si>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</si>
  <si>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</si>
  <si>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</si>
  <si>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</si>
  <si>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</si>
  <si>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</si>
  <si>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</si>
  <si>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</si>
  <si>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</si>
  <si>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</si>
  <si>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</si>
  <si>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</si>
  <si>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</si>
  <si>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</si>
  <si>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</si>
  <si>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</si>
  <si>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</si>
  <si>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</si>
  <si>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</si>
  <si>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</si>
  <si>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</si>
  <si>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</si>
  <si>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</si>
  <si>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</si>
  <si>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</si>
  <si>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</si>
  <si>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</si>
  <si>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</si>
  <si>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</si>
  <si>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</si>
  <si>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</si>
  <si>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</si>
  <si>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</si>
  <si>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</si>
  <si>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</si>
  <si>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</si>
  <si>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</si>
  <si>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</si>
  <si>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</si>
  <si>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</si>
  <si>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</si>
  <si>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</si>
  <si>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</si>
  <si>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</si>
  <si>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</si>
  <si>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</si>
  <si>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</si>
  <si>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</si>
  <si>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</si>
  <si>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</si>
  <si>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</si>
  <si>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</si>
  <si>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</si>
  <si>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</si>
  <si>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</si>
  <si>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</si>
  <si>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</si>
  <si>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</si>
  <si>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</si>
  <si>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</si>
  <si>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</si>
  <si>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</si>
  <si>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</si>
  <si>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</si>
  <si>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</si>
  <si>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</si>
  <si>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</si>
  <si>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</si>
  <si>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</si>
  <si>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</si>
  <si>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</si>
  <si>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</si>
  <si>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</si>
  <si>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</si>
  <si>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</si>
  <si>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</si>
  <si>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</si>
  <si>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</si>
  <si>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</si>
  <si>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</si>
  <si>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</si>
  <si>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</si>
  <si>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</si>
  <si>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</si>
  <si>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</si>
  <si>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</si>
  <si>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</si>
  <si>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</si>
  <si>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</si>
  <si>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</si>
  <si>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</si>
  <si>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</si>
  <si>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</si>
  <si>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</si>
  <si>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</si>
  <si>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</si>
  <si>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</si>
  <si>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</si>
  <si>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</si>
  <si>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</si>
  <si>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</si>
  <si>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</si>
  <si>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</si>
  <si>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</si>
  <si>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</si>
  <si>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</si>
  <si>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</si>
  <si>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</si>
  <si>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</si>
  <si>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</si>
  <si>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</si>
  <si>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</si>
  <si>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</si>
  <si>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</si>
  <si>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</si>
  <si>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</si>
  <si>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</si>
  <si>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</si>
  <si>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</si>
  <si>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</si>
  <si>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</si>
  <si>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</si>
  <si>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</si>
  <si>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</si>
  <si>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</si>
  <si>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</si>
  <si>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</si>
  <si>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</si>
  <si>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</si>
  <si>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</si>
  <si>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</si>
  <si>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</si>
  <si>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</si>
  <si>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</si>
  <si>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</si>
  <si>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</si>
  <si>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</si>
  <si>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</si>
  <si>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</si>
  <si>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</si>
  <si>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</si>
  <si>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</si>
  <si>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</si>
  <si>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</si>
  <si>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</si>
  <si>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</si>
  <si>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</si>
  <si>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</si>
  <si>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</si>
  <si>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</si>
  <si>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</si>
  <si>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</si>
  <si>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</si>
  <si>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</si>
  <si>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</si>
  <si>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</si>
  <si>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</si>
  <si>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</si>
  <si>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</si>
  <si>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</si>
  <si>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</si>
  <si>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</si>
  <si>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</si>
  <si>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</si>
  <si>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</si>
  <si>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</si>
  <si>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</si>
  <si>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</si>
  <si>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</si>
  <si>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</si>
  <si>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</si>
  <si>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</si>
  <si>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</si>
  <si>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</si>
  <si>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</si>
  <si>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</si>
  <si>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</si>
  <si>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</si>
  <si>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</si>
  <si>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</si>
  <si>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</si>
  <si>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</si>
  <si>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</si>
  <si>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</si>
  <si>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</si>
  <si>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</si>
  <si>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</si>
  <si>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</si>
  <si>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</si>
  <si>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</si>
  <si>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</si>
  <si>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</si>
  <si>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</si>
  <si>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</si>
  <si>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</si>
  <si>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</si>
  <si>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</si>
  <si>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</si>
  <si>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</si>
  <si>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</si>
  <si>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</si>
  <si>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</si>
  <si>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</si>
  <si>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</si>
  <si>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</si>
  <si>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</si>
  <si>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</si>
  <si>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</si>
  <si>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</si>
  <si>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</si>
  <si>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</si>
  <si>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</si>
  <si>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</si>
  <si>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</si>
  <si>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</si>
  <si>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</si>
  <si>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</si>
  <si>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</si>
  <si>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</si>
  <si>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</si>
  <si>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</si>
  <si>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</si>
  <si>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</si>
  <si>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</si>
  <si>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</si>
  <si>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</si>
  <si>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</si>
  <si>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</si>
  <si>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</si>
  <si>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</si>
  <si>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</si>
  <si>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</si>
  <si>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</si>
  <si>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</si>
  <si>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</si>
  <si>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</si>
  <si>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</si>
  <si>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</si>
  <si>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</si>
  <si>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</si>
  <si>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</si>
  <si>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</si>
  <si>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</si>
  <si>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</si>
  <si>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</si>
  <si>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</si>
  <si>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</si>
  <si>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</si>
  <si>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</si>
  <si>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</si>
  <si>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</si>
  <si>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</si>
  <si>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</si>
  <si>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</si>
  <si>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</si>
  <si>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</si>
  <si>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</si>
  <si>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</si>
  <si>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</si>
  <si>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</si>
  <si>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</si>
  <si>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</si>
  <si>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</si>
  <si>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</si>
  <si>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</si>
  <si>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</si>
  <si>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</si>
  <si>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</si>
  <si>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</si>
  <si>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</si>
  <si>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</si>
  <si>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</si>
  <si>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</si>
  <si>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</si>
  <si>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</si>
  <si>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</si>
  <si>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</si>
  <si>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</si>
  <si>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</si>
  <si>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</si>
  <si>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</si>
  <si>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</si>
  <si>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</si>
  <si>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</si>
  <si>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</si>
  <si>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</si>
  <si>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</si>
  <si>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</si>
  <si>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</si>
  <si>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</si>
  <si>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</si>
  <si>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</si>
  <si>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</si>
  <si>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</si>
  <si>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</si>
  <si>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</si>
  <si>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</si>
  <si>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</si>
  <si>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</si>
  <si>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</si>
  <si>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</si>
  <si>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</si>
  <si>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</si>
  <si>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</si>
  <si>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</si>
  <si>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</si>
  <si>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</si>
  <si>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</si>
  <si>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</si>
  <si>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</si>
  <si>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</si>
  <si>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</si>
  <si>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</si>
  <si>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</si>
  <si>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</si>
  <si>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</si>
  <si>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</si>
  <si>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</si>
  <si>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</si>
  <si>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</si>
  <si>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</si>
  <si>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</si>
  <si>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</si>
  <si>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</si>
  <si>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</si>
  <si>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</si>
  <si>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</si>
  <si>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</si>
  <si>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</si>
  <si>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</si>
  <si>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</si>
  <si>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</si>
  <si>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</si>
  <si>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</si>
  <si>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</si>
  <si>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</si>
  <si>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</si>
  <si>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</si>
  <si>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</si>
  <si>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</si>
  <si>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</si>
  <si>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</si>
  <si>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</si>
  <si>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</si>
  <si>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</si>
  <si>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</si>
  <si>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</si>
  <si>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</si>
  <si>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</si>
  <si>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</si>
  <si>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</si>
  <si>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</si>
  <si>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</si>
  <si>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</si>
  <si>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</si>
  <si>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</si>
  <si>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</si>
  <si>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</si>
  <si>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</si>
  <si>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</si>
  <si>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</si>
  <si>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</si>
  <si>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</si>
  <si>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</si>
  <si>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</si>
  <si>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</si>
  <si>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</si>
  <si>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</si>
  <si>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</si>
  <si>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</si>
  <si>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</si>
  <si>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</si>
  <si>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</si>
  <si>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</si>
  <si>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</si>
  <si>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</si>
  <si>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</si>
  <si>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</si>
  <si>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</si>
  <si>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</si>
  <si>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</si>
  <si>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</si>
  <si>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</si>
  <si>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</si>
  <si>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</si>
  <si>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</si>
  <si>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</si>
  <si>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</si>
  <si>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</si>
  <si>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</si>
  <si>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</si>
  <si>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</si>
  <si>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</si>
  <si>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</si>
  <si>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</si>
  <si>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</si>
  <si>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</si>
  <si>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</si>
  <si>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</si>
  <si>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</si>
  <si>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</si>
  <si>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</si>
  <si>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</si>
  <si>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</si>
  <si>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</si>
  <si>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</si>
  <si>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</si>
  <si>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</si>
  <si>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</si>
  <si>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</si>
  <si>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</si>
  <si>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</si>
  <si>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</si>
  <si>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</si>
  <si>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</si>
  <si>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</si>
  <si>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</si>
  <si>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</si>
  <si>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</si>
  <si>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</si>
  <si>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</si>
  <si>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</si>
  <si>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</si>
  <si>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</si>
  <si>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</si>
  <si>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</si>
  <si>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</si>
  <si>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</si>
  <si>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</si>
  <si>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</si>
  <si>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</si>
  <si>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</si>
  <si>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</si>
  <si>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</si>
  <si>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</si>
  <si>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</si>
  <si>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</si>
  <si>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</si>
  <si>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</si>
  <si>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</si>
  <si>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</si>
  <si>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</si>
  <si>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</si>
  <si>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</si>
  <si>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</si>
  <si>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</si>
  <si>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</si>
  <si>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</si>
  <si>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</si>
  <si>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</si>
  <si>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</si>
  <si>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</si>
  <si>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</si>
  <si>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</si>
  <si>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</si>
  <si>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</si>
  <si>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</si>
  <si>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</si>
  <si>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</si>
  <si>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</si>
  <si>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</si>
  <si>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</si>
  <si>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</si>
  <si>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</si>
  <si>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</si>
  <si>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</si>
  <si>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</si>
  <si>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</si>
  <si>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</si>
  <si>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</si>
  <si>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</si>
  <si>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</si>
  <si>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</si>
  <si>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</si>
  <si>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</si>
  <si>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</si>
  <si>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</si>
  <si>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</si>
  <si>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</si>
  <si>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</si>
  <si>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</si>
  <si>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</si>
  <si>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</si>
  <si>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</si>
  <si>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</si>
  <si>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</si>
  <si>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</si>
  <si>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</si>
  <si>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</si>
  <si>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</si>
  <si>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</si>
  <si>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</si>
  <si>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</si>
  <si>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</si>
  <si>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</si>
  <si>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</si>
  <si>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</si>
  <si>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</si>
  <si>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</si>
  <si>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</si>
  <si>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</si>
  <si>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</si>
  <si>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</si>
  <si>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</si>
  <si>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</si>
  <si>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</si>
  <si>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</si>
  <si>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</si>
  <si>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</si>
  <si>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</si>
  <si>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</si>
  <si>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</si>
  <si>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</si>
  <si>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</si>
  <si>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</si>
  <si>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</si>
  <si>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</si>
  <si>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</si>
  <si>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</si>
  <si>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</si>
  <si>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</si>
  <si>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</si>
  <si>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</si>
  <si>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</si>
  <si>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</si>
  <si>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</si>
  <si>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</si>
  <si>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</si>
  <si>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</si>
  <si>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</si>
  <si>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</si>
  <si>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</si>
  <si>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</si>
  <si>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</si>
  <si>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</si>
  <si>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</si>
  <si>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</si>
  <si>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</si>
  <si>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</si>
  <si>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</si>
  <si>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</si>
  <si>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</si>
  <si>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</si>
  <si>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</si>
  <si>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</si>
  <si>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</si>
  <si>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</si>
  <si>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</si>
  <si>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</si>
  <si>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</si>
  <si>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</si>
  <si>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</si>
  <si>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</si>
  <si>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</si>
  <si>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</si>
  <si>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</si>
  <si>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</si>
  <si>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</si>
  <si>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</si>
  <si>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</si>
  <si>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</si>
  <si>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</si>
  <si>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</si>
  <si>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</si>
  <si>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</si>
  <si>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</si>
  <si>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</si>
  <si>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</si>
  <si>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</si>
  <si>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</si>
  <si>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</si>
  <si>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</si>
  <si>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</si>
  <si>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</si>
  <si>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</si>
  <si>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</si>
  <si>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</si>
  <si>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</si>
  <si>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</si>
  <si>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</si>
  <si>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</si>
  <si>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</si>
  <si>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</si>
  <si>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</si>
  <si>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</si>
  <si>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</si>
  <si>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</si>
  <si>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</si>
  <si>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</si>
  <si>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</si>
  <si>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</si>
  <si>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</si>
  <si>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</si>
  <si>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</si>
  <si>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</si>
  <si>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</si>
  <si>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</si>
  <si>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</si>
  <si>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</si>
  <si>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</si>
  <si>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</si>
  <si>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</si>
  <si>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</si>
  <si>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</si>
  <si>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</si>
  <si>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</si>
  <si>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</si>
  <si>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</si>
  <si>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</si>
  <si>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</si>
  <si>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</si>
  <si>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</si>
  <si>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</si>
  <si>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</si>
  <si>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</si>
  <si>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</si>
  <si>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</si>
  <si>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</si>
  <si>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</si>
  <si>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</si>
  <si>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</si>
  <si>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</si>
  <si>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</si>
  <si>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</si>
  <si>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</si>
  <si>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</si>
  <si>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</si>
  <si>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</si>
  <si>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</si>
  <si>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</si>
  <si>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</si>
  <si>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</si>
  <si>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</si>
  <si>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</si>
  <si>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</si>
  <si>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</si>
  <si>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</si>
  <si>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</si>
  <si>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</si>
  <si>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</si>
  <si>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</si>
  <si>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</si>
  <si>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</si>
  <si>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</si>
  <si>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</si>
  <si>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</si>
  <si>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</si>
  <si>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</si>
  <si>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</si>
  <si>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</si>
  <si>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</si>
  <si>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</si>
  <si>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</si>
  <si>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</si>
  <si>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</si>
  <si>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</si>
  <si>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</si>
  <si>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</si>
  <si>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</si>
  <si>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</si>
  <si>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</si>
  <si>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</si>
  <si>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</si>
  <si>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</si>
  <si>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</si>
  <si>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</si>
  <si>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</si>
  <si>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</si>
  <si>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</si>
  <si>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</si>
  <si>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</si>
  <si>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</si>
  <si>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</si>
  <si>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</si>
  <si>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</si>
  <si>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</si>
  <si>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</si>
  <si>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</si>
  <si>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</si>
  <si>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</si>
  <si>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</si>
  <si>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</si>
  <si>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</si>
  <si>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</si>
  <si>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</si>
  <si>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</si>
  <si>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</si>
  <si>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</si>
  <si>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</si>
  <si>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</si>
  <si>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</si>
  <si>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</si>
  <si>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</si>
  <si>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</si>
  <si>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</si>
  <si>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</si>
  <si>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</si>
  <si>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</si>
  <si>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</si>
  <si>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</si>
  <si>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</si>
  <si>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</si>
  <si>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</si>
  <si>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</si>
  <si>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</si>
  <si>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</si>
  <si>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</si>
  <si>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</si>
  <si>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</si>
  <si>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</si>
  <si>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</si>
  <si>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</si>
  <si>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</si>
  <si>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</si>
  <si>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</si>
  <si>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</si>
  <si>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</si>
  <si>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</si>
  <si>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</si>
  <si>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</si>
  <si>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</si>
  <si>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</si>
  <si>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</si>
  <si>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</si>
  <si>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</si>
  <si>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</si>
  <si>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</si>
  <si>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</si>
  <si>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</si>
  <si>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</si>
  <si>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</si>
  <si>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</si>
  <si>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</si>
  <si>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</si>
  <si>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</si>
  <si>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</si>
  <si>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</si>
  <si>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</si>
  <si>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</si>
  <si>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</si>
  <si>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</si>
  <si>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</si>
  <si>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</si>
  <si>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</si>
  <si>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</si>
  <si>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</si>
  <si>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</si>
  <si>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</si>
  <si>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</si>
  <si>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</si>
  <si>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</si>
  <si>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</si>
  <si>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</si>
  <si>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</si>
  <si>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</si>
  <si>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</si>
  <si>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</si>
  <si>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</si>
  <si>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</si>
  <si>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</si>
  <si>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</si>
  <si>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</si>
  <si>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</si>
  <si>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</si>
  <si>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</si>
  <si>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</si>
  <si>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</si>
  <si>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</si>
  <si>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</si>
  <si>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</si>
  <si>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</si>
  <si>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</si>
  <si>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</si>
  <si>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</si>
  <si>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</si>
  <si>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</si>
  <si>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</si>
  <si>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</si>
  <si>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</si>
  <si>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</si>
  <si>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</si>
  <si>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</si>
  <si>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</si>
  <si>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</si>
  <si>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</si>
  <si>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</si>
  <si>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</si>
  <si>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</si>
  <si>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</si>
  <si>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</si>
  <si>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</si>
  <si>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</si>
  <si>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</si>
  <si>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</si>
  <si>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</si>
  <si>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</si>
  <si>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</si>
  <si>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</si>
  <si>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</si>
  <si>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</si>
  <si>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</si>
  <si>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</si>
  <si>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</si>
  <si>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</si>
  <si>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</si>
  <si>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</si>
  <si>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</si>
  <si>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</si>
  <si>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</si>
  <si>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</si>
  <si>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</si>
  <si>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</si>
  <si>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</si>
  <si>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</si>
  <si>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</si>
  <si>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</si>
  <si>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</si>
  <si>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</si>
  <si>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</si>
  <si>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</si>
  <si>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</si>
  <si>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</si>
  <si>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</si>
  <si>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</si>
  <si>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</si>
  <si>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</si>
  <si>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</si>
  <si>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</si>
  <si>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</si>
  <si>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</si>
  <si>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</si>
  <si>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</si>
  <si>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</si>
  <si>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</si>
  <si>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</si>
  <si>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</si>
  <si>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</si>
  <si>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</si>
  <si>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</si>
  <si>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</si>
  <si>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</si>
  <si>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</si>
  <si>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</si>
  <si>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</si>
  <si>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</si>
  <si>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</si>
  <si>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</si>
  <si>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</si>
  <si>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</si>
  <si>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</si>
  <si>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</si>
  <si>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</si>
  <si>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</si>
  <si>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</si>
  <si>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</si>
  <si>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</si>
  <si>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</si>
  <si>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</si>
  <si>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</si>
  <si>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</si>
  <si>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</si>
  <si>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</si>
  <si>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</si>
  <si>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</si>
  <si>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</si>
  <si>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</si>
  <si>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</si>
  <si>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</si>
  <si>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</si>
  <si>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</si>
  <si>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</si>
  <si>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</si>
  <si>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</si>
  <si>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</si>
  <si>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</si>
  <si>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</si>
  <si>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</si>
  <si>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</si>
  <si>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</si>
  <si>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</si>
  <si>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</si>
  <si>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</si>
  <si>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</si>
  <si>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</si>
  <si>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</si>
  <si>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</si>
  <si>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</si>
  <si>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</si>
  <si>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</si>
  <si>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</si>
  <si>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</si>
  <si>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</si>
  <si>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</si>
  <si>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</si>
  <si>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</si>
  <si>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</si>
  <si>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</si>
  <si>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</si>
  <si>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</si>
  <si>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</si>
  <si>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</si>
  <si>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</si>
  <si>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</si>
  <si>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</si>
  <si>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</si>
  <si>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</si>
  <si>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</si>
  <si>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</si>
  <si>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</si>
  <si>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</si>
  <si>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</si>
  <si>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</si>
  <si>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</si>
  <si>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</si>
  <si>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</si>
  <si>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</si>
  <si>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</si>
  <si>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</si>
  <si>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</si>
  <si>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</si>
  <si>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</si>
  <si>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</si>
  <si>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</si>
  <si>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</si>
  <si>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</si>
  <si>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</si>
  <si>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</si>
  <si>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</si>
  <si>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</si>
  <si>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</si>
  <si>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</si>
  <si>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</si>
  <si>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</si>
  <si>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</si>
  <si>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</si>
  <si>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</si>
  <si>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</si>
  <si>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</si>
  <si>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</si>
  <si>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</si>
  <si>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</si>
  <si>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</si>
  <si>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</si>
  <si>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</si>
  <si>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</si>
  <si>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</si>
  <si>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</si>
  <si>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</si>
  <si>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</si>
  <si>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</si>
  <si>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</si>
  <si>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</si>
  <si>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</si>
  <si>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</si>
  <si>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</si>
  <si>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</si>
  <si>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</si>
  <si>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</si>
  <si>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</si>
  <si>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</si>
  <si>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</si>
  <si>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</si>
  <si>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</si>
  <si>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</si>
  <si>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</si>
  <si>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</si>
  <si>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</si>
  <si>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</si>
  <si>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</si>
  <si>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</si>
  <si>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</si>
  <si>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</si>
  <si>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</si>
  <si>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</si>
  <si>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</si>
  <si>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</si>
  <si>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</si>
  <si>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</si>
  <si>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</si>
  <si>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</si>
  <si>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</si>
  <si>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</si>
  <si>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</si>
  <si>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</si>
  <si>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</si>
  <si>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</si>
  <si>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</si>
  <si>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</si>
  <si>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</si>
  <si>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</si>
  <si>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</si>
  <si>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</si>
  <si>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</si>
  <si>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</si>
  <si>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</si>
  <si>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</si>
  <si>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</si>
  <si>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</si>
  <si>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</si>
  <si>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</si>
  <si>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PCM-20251121-00000374</t>
  </si>
  <si>
    <t xml:space="preserve">Site located  in Shuqiq water plant and Security not allow to access, mandoob engaged // Currently Mandoob moved from Jizan and will be at gate in 60 mins </t>
  </si>
  <si>
    <t>PCM-20251121-00000518</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</si>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</sst>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319.56229814815015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45982.510724074076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45982.510724074076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45982.510724074076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45982.510724074076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45982.510724074076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45982.510724074076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45982.510724074076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45982.510724074076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45982.510724074076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45982.510724074076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45982.510724074076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45982.510724074076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45982.510724074076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45982.510724074076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45982.510724074076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45982.510724074076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45982.510724074076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45982.510724074076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45982.510724074076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45982.510724074076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45982.510724074076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45982.510724074076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45982.510724074076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45982.510724074076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45982.510724074076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45982.510724074076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45982.510724074076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45982.510724074076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45982.510724074076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45982.510724074076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45982.510724074076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45982.510724074076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45982.510724074076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45982.510724074076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45982.510724074076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45982.510724074076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45982.510724074076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45982.510724074076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45982.510724074076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45982.510724074076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45982.510724074076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45982.510724074076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45982.510724074076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45982.510724074076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45982.510724074076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45982.510724074076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45982.510724074076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45982.510724074076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45982.510724074076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157.51088634259213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45982.510724305554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45982.510724305554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45982.510724305554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45982.510724305554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45982.510724305554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45982.510724305554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45982.510724305554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45982.510724305554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45982.510724305554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45982.510724305554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45982.510724305554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45982.510724305554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45982.510724305554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45982.510724305554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45982.510724305554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45982.510724305554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45982.510724305554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45982.510724305554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45982.510724305554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45982.510724305554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45982.510724305554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45982.510724305554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45982.510724305554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45982.510724305554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45982.510724305554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45982.510724305554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45982.510724305554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45982.510724305554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45982.510724305554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45982.510724305554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45982.510724305554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45982.510724305554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45982.510724305554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45982.510724305554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45982.510724305554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45982.510724305554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45982.510724305554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45982.510724305554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45982.510724305554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45982.510724305554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45982.510724305554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45982.510724305554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45982.510724305554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45982.510724305554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45982.510724305554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45982.510724305554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45982.510724305554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45982.510724305554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45982.510724305554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45982.510724305554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45982.510724305554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45982.510724305554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45982.510724305554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45982.510724305554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45982.510724305554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45982.510724305554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45982.510724305554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45982.510724305554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45982.510724305554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45982.510724305554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45982.510724305554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45982.510724305554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45982.510724305554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45982.510724305554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45982.510724305554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45982.510724305554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45982.510724305554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45982.510724305554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45982.510724305554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45982.510724305554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45982.510724305554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45982.510724305554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45982.510724305554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45982.510724305554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45982.510724305554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45982.510724305554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45982.510724305554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45982.510724305554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45982.510724305554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45982.510724305554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45982.510724305554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45982.510724305554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45982.510724305554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45982.510724305554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45982.510724305554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45982.510724305554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45982.510724305554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45982.510724305554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45982.510724305554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45982.510724305554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45982.510724305554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45982.510724305554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45982.510724305554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45982.510724305554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45982.510724305554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45982.510724305554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45982.510724305554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45982.510724305554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45982.510724305554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45982.510724305554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45982.510724305554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45982.510724305554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45982.510724305554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45982.510724305554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45982.510724305554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45982.510724305554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45982.510724305554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45982.510724305554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45982.510724305554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45982.510724305554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45982.510724305554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45982.510724305554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45982.510724305554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45982.510724305554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45982.510724305554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45982.510724305554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45982.510724305554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45982.510724305554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45982.510724305554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45982.510724305554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45982.510724305554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45982.510724305554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45982.510724305554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45982.510724305554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45982.510724305554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45982.510724305554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45982.510724305554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45982.510724305554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45982.510724305554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45982.510724305554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45982.510724305554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45982.510724305554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45982.510724305554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45982.510724305554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45982.510724305554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45982.510724305554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45982.510724305554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45982.510724305554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45982.510724305554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45982.510724305554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45982.510724305554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45982.510724305554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45982.510724305554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45982.510724305554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45982.510724305554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45982.510724305554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45982.510724305554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45982.510724305554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45982.510724305554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45982.510724305554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45982.510724305554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45982.510724305554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45982.510724305554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45982.510724305554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45982.510724305554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45982.510724305554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45982.510724305554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45982.510724305554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45982.510724305554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45982.510724305554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45982.510724305554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45982.510724305554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45982.510724305554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45982.510724305554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45982.510724305554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45982.510724305554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45982.510724305554</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45982.510724305554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45982.510724305554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45982.510724305554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45982.510724305554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45982.510724305554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45982.510724305554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45982.510724305554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45982.510724305554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45982.510724305554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45982.510724305554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45982.510724305554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45982.510724305554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45982.510724305554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45982.510724305554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45982.510724305554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45982.510724305554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45982.510724305554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45982.510724305554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45982.510724305554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45982.510724305554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45982.510724305554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45982.510724305554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45982.510724305554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45982.510724305554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45982.510724305554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45982.510724305554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45982.510724305554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45982.510724305554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45982.510724305554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45982.510724305554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45982.510724305554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45982.510724305554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45982.510724305554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45982.510724305554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45982.510724305554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45982.510724305554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45982.510724305554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45982.510724305554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45982.510724305554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45982.510724305554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45982.510724305554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45982.510724305554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45982.510724305554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45982.510724305554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45982.510724305554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45982.510724305554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45982.510724305554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45982.510724305554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45982.510724305554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45982.510724305554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45982.510724305554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45982.510724305554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45982.510724305554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45982.510724305554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45982.510724305554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45982.510724305554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45982.510724305554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45982.510724305554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45982.510724305554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45982.510724305554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45982.510724305554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45982.510724305554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45982.510724305554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45982.510724305554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45982.510724305554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45982.510724305554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45982.510724305554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45982.510724305554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45982.510724305554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45982.510724305554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45982.510724305554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45982.510724305554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45982.510724305554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45982.510724305554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45982.510724305554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45982.510724305554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45982.510724305554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45982.510724305554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45982.510724305554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45982.510724305554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45982.510724305554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45982.510724305554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45982.510724305554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45982.510724305554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45982.510724305554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45982.510724305554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45982.510724305554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45982.510724305554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45982.510724305554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45982.510724305554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45982.510724305554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45982.510724305554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45982.510724305554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45982.510724305554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45982.510724305554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45982.510724305554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45982.510724305554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45982.510724305554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45982.510724305554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45982.510724305554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45982.510724305554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45982.510724305554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45982.510724305554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45982.510724305554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45982.510724305554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45982.510724305554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45982.510724305554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45982.510724305554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45982.510724305554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45982.510724305554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45982.510724305554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45982.510724305554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45982.510724305554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45982.510724305554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45982.510724305554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45982.510724305554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45982.510724305554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45982.510724305554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45982.510724305554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45982.510724305554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45982.510724305554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45982.510724305554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45982.510724305554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45982.510724305554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45982.510724305554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45982.510724305554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45982.510724305554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45982.510724305554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45982.510724305554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45982.510724305554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45982.510724305554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45982.510724305554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45982.510724305554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45982.510724305554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45982.510724305554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45982.510724305554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45982.510724305554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45982.510724305554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45982.510724305554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45982.510724305554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45982.510724305554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45982.510724305554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45982.510724305554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45982.510724305554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45982.510724305554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45982.510724305554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45982.510724305554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45982.510724305554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45982.510724305554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45982.510724305554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45982.510724305554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45982.510724305554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45982.510724305554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45982.510724305554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45982.510724305554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45982.510724305554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45982.510724305554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45982.510724305554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45982.510724305554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45982.510724305554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45982.510724305554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45982.510724305554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45982.510724305554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45982.510724305554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45982.510724305554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45982.510724305554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45982.510724305554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45982.510724305554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45982.510724305554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45982.510724305554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45982.510724305554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45982.510724305554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45982.510724305554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45982.510724305554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45982.510724305554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45982.510724305554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45982.510724305554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45982.510724305554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45982.510724305554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45982.510724305554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45982.510724305554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45982.510724305554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45982.510724305554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45982.510724305554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45982.510724305554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45982.510724305554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45982.510724305554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45982.510724305554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45982.510724305554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45982.510724305554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45982.510724305554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45982.510724305554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45982.510724305554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45982.510724305554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45982.510724305554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45982.510724305554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45982.510724305554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45982.510724305554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45982.510724305554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45982.510724305554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45982.510724305554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45982.510724305554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45982.510724305554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45982.510724305554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45982.510724305554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45982.510724305554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45982.510724305554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45982.510724305554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45982.510724305554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45982.510724305554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45982.510724305554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45982.510724305554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45982.510724305554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45982.510724305554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45982.510724305554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45982.510724305554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45982.5107244213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45982.5107244213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45982.5107244213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45982.5107244213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45982.5107244213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45982.5107244213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45982.5107244213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45982.5107244213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45982.5107244213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45982.5107244213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45982.5107244213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45982.5107244213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45982.5107244213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45982.5107244213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45982.5107244213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45982.5107244213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45982.5107244213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45982.5107244213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45982.5107244213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45982.5107244213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45982.5107244213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45982.5107244213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45982.5107244213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45982.5107244213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45982.5107244213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45982.5107244213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45982.5107244213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45982.5107244213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45982.5107244213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45982.5107244213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45982.5107244213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45982.5107244213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45982.5107244213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45982.5107244213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45982.5107244213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45982.5107244213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45982.5107244213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45982.5107244213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45982.5107244213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45982.5107244213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45982.5107244213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45982.5107244213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45982.5107244213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45982.5107244213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45982.5107244213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45982.5107244213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45982.5107244213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45982.5107244213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45982.5107244213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45982.5107244213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45982.5107244213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45982.5107244213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45982.5107244213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45982.5107244213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45982.5107244213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45982.5107244213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45982.5107244213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45982.5107244213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45982.5107244213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45982.5107244213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45982.5107244213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45982.5107244213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45982.5107244213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45982.5107244213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45982.5107244213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45982.5107244213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45982.5107244213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45982.5107244213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45982.5107244213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45982.5107244213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45982.5107244213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45982.5107244213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45982.5107244213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45982.5107244213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45982.5107244213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45982.5107244213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45982.5107244213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45982.5107244213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45982.5107244213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45982.5107244213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45982.5107244213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45982.5107244213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45982.5107244213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45982.5107244213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45982.5107244213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45982.5107244213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45982.5107244213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45982.5107244213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45982.5107244213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45982.5107244213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45982.5107244213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45982.5107244213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45982.5107244213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45982.5107244213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45982.5107244213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45982.5107244213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45982.5107244213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45982.5107244213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45982.5107244213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45982.5107244213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45982.5107244213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45982.5107244213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45982.5107244213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45982.5107244213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45982.5107244213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45982.5107244213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45982.5107244213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45982.5107244213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45982.5107244213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45982.5107244213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45982.5107244213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45982.5107244213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45982.5107244213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45982.5107244213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45982.5107244213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45982.5107244213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45982.5107244213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45982.5107244213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45982.5107244213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45982.5107244213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45982.5107244213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45982.5107244213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45982.5107244213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45982.5107244213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45982.5107244213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45982.5107244213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45982.5107244213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45982.5107244213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45982.5107244213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45982.5107244213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45982.5107244213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45982.5107244213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45982.5107244213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45982.5107244213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45982.5107244213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45982.5107244213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45982.5107244213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45982.5107244213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45982.5107244213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45982.5107244213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45982.5107244213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45982.5107244213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45982.5107244213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45982.5107244213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45982.5107244213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45982.5107244213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45982.5107244213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45982.5107244213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45982.5107244213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45982.5107244213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45982.5107244213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45982.5107244213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45982.5107244213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45982.5107244213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45982.5107244213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45982.5107244213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45982.5107244213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45982.5107244213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45982.5107244213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45982.5107244213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45982.5107244213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45982.5107244213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45982.5107244213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45982.5107244213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45982.5107244213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45982.5107244213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45982.5107244213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45982.5107244213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45982.5107244213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45982.5107244213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45982.5107244213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45982.5107244213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45982.5107244213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45982.5107244213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45982.5107244213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45982.5107244213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45982.5107244213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45982.5107244213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45982.5107244213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45982.5107244213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45982.5107244213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45982.5107244213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45982.5107244213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45982.5107244213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45982.5107244213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45982.5107244213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45982.5107244213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45982.5107244213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45982.5107244213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45982.5107244213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45982.5107244213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45982.5107244213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45982.5107244213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45982.5107244213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45982.5107244213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45982.5107244213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45982.5107244213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45982.5107244213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45982.5107244213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45982.5107244213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45982.5107244213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45982.5107244213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45982.5107244213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45982.5107244213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45982.5107244213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45982.5107244213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45982.5107244213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45982.5107244213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45982.5107244213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45982.5107244213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45982.5107244213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45982.5107244213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45982.5107244213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45982.5107244213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45982.5107244213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45982.5107244213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45982.5107244213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45982.5107244213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45982.5107244213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45982.5107244213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45982.5107244213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45982.5107244213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45982.5107244213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45982.5107244213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45982.5107244213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45982.5107244213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45982.5107244213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45982.5107244213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45982.5107244213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45982.5107244213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45982.5107244213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45982.5107244213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45982.5107244213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45982.5107244213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45982.5107244213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45982.5107244213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45982.5107244213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45982.5107244213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45982.5107244213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45982.5107244213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45982.5107244213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45982.5107244213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45982.5107244213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45982.5107244213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45982.5107244213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45982.5107244213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45982.5107244213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45982.5107244213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45982.5107244213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45982.5107244213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45982.5107244213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45982.5107244213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45982.5107244213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45982.5107244213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45982.5107244213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45982.5107244213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45982.5107244213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45982.5107244213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45982.5107244213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45982.5107244213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45982.5107244213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45982.5107244213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45982.5107244213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45982.5107244213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45982.5107244213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45982.5107244213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45982.5107244213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45982.5107244213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45982.5107244213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45982.5107244213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45982.5107244213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45982.5107244213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45982.5107244213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45982.5107244213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45982.5107244213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45982.5107244213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45982.5107244213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45982.5107244213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45982.5107244213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45982.5107244213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45982.5107244213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45982.5107244213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45982.5107244213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45982.5107244213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45982.5107244213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45982.5107244213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45982.5107244213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45982.5107244213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45982.5107244213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45982.5107244213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45982.5107244213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45982.5107244213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45982.5107244213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45982.5107244213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45982.5107244213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45982.5107244213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45982.5107244213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45982.5107244213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45982.5107244213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45982.5107244213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45982.5107244213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45982.5107244213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45982.5107244213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45982.5107244213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45982.5107244213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45982.5107244213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45982.5107244213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45982.5107244213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45982.5107244213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45982.5107244213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45982.5107244213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45982.5107244213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45982.5107244213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45982.5107244213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45982.5107244213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45982.5107244213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45982.5107244213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45982.5107244213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45982.5107244213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45982.5107244213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45982.5107244213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45982.5107244213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45982.5107244213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45982.5107244213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45982.5107244213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45982.5107244213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45982.5107244213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45982.5107244213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45982.5107244213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45982.5107244213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45982.5107244213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45982.5107244213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45982.5107244213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45982.5107244213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45982.5107244213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45982.5107244213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45982.5107244213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45982.5107244213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45982.5107244213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45982.5107244213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45982.5107244213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45982.5107244213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45982.5107244213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45982.5107244213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45982.5107244213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45982.5107244213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45982.5107244213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45982.5107244213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45982.5107244213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45982.5107244213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45982.5107244213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45982.5107244213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45982.5107244213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45982.5107244213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45982.5107244213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45982.5107244213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45982.5107244213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45982.5107244213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45982.5107244213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45982.5107244213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45982.5107244213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45982.5107244213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45982.5107244213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45982.5107244213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45982.5107244213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45982.5107244213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45982.5107244213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45982.5107244213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45982.5107244213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45982.5107244213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45982.5107244213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45982.5107244213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45982.5107244213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45982.5107244213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45982.5107244213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45982.5107244213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45982.5107244213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45982.5107244213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45982.5107244213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45982.5107244213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45982.5107244213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45982.5107244213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45982.5107244213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45982.5107244213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45982.5107244213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45982.5107244213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45982.5107244213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45982.5107244213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45982.5107244213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45982.5107244213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45982.5107244213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45982.5107244213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45982.5107244213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45982.5107244213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45982.5107244213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45982.5107244213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45982.5107244213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45982.5107244213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45982.5107244213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45982.5107244213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45982.5107244213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45982.5107244213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45982.5107244213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45982.5107244213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45982.5107244213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45982.5107244213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45982.5107244213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45982.5107244213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45982.5107244213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45982.5107244213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45982.5107244213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45982.5107244213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45982.5107244213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45982.5107244213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45982.5107244213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45982.5107244213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45982.5107244213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45982.5107244213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45982.5107244213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45982.5107244213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45982.5107244213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45982.5107244213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45982.5107244213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45982.5107244213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45982.5107244213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45982.5107244213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45982.5107244213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45982.5107244213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45982.5107244213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45982.5107244213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45982.5107244213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45982.5107244213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45982.5107244213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45982.5107244213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45982.5107244213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45982.5107244213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45982.5107244213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45982.5107244213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45982.5107244213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45982.5107244213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45982.5107244213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45982.5107244213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45982.5107244213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45982.5107244213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45982.5107244213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45982.5107244213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45982.5107244213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45982.5107244213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45982.5107244213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45982.5107244213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45982.5107244213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45982.5107244213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45982.5107244213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45982.5107244213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45982.5107244213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45982.5107244213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45982.5107244213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45982.5107244213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45982.5107244213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45982.5107244213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45982.5107244213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45982.5107244213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45982.5107244213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45982.5107244213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45982.5107244213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45982.5107244213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45982.5107244213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45982.5107244213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45982.5107244213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45982.5107244213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45982.5107244213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45982.5107244213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45982.5107244213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45982.5107244213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45982.5107244213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45982.5107244213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45982.5107244213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45982.5107244213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45982.5107244213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45982.5107244213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45982.5107244213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45982.5107244213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45982.5107244213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45982.5107244213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45982.5107244213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45982.5107244213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45982.5107244213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45982.5107244213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45982.5107244213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45982.5107244213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45982.5107244213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45982.5107244213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45982.5107244213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45982.5107244213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45982.5107244213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45982.5107244213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45982.5107244213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45982.5107244213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45982.5107244213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45982.5107244213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45982.5107244213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45982.5107244213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45982.5107244213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45982.5107244213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45982.5107244213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45982.5107244213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45982.5107244213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45982.5107244213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45982.5107244213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45982.5107244213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45982.5107244213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45982.5107244213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45982.5107244213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45982.5107244213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45982.5107244213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45982.5107244213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45982.5107244213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45982.5107244213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45982.5107244213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45982.5107244213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45982.5107244213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45982.5107244213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45982.5107244213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45982.5107244213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45982.5107244213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45982.5107244213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45982.5107244213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45982.5107244213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45982.5107244213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45982.5107244213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45982.5107244213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45982.5107244213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45982.5107244213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45982.5107244213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45982.5107244213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45982.5107244213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45982.5107244213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45982.5107244213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45982.5107244213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45982.5107244213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45982.5107244213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45982.5107244213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45982.5107244213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45982.5107244213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45982.5107244213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45982.5107244213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45982.5107244213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45982.5107244213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45982.5107244213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45982.5107244213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45982.5107244213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45982.5107244213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45982.5107244213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45982.5107244213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45982.5107244213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45982.5107244213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45982.5107244213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45982.5107244213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45982.5107244213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45982.5107244213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45982.5107244213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45982.5107244213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45982.5107244213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45982.5107244213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45982.5107244213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45982.5107244213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45982.5107244213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45982.5107244213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45982.5107244213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45982.5107244213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45982.5107244213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45982.5107244213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45982.5107244213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45982.5107244213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45982.5107244213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45982.5107244213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45982.5107244213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45982.5107244213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45982.5107244213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45982.5107244213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45982.5107244213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45982.5107244213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45982.5107244213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45982.5107244213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45982.5107244213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45982.5107244213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45982.5107244213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45982.5107244213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45982.5107244213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45982.5107244213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45982.5107244213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45982.5107244213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45982.5107244213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45982.5107244213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45982.5107244213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45982.5107244213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45982.5107244213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45982.5107244213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45982.5107244213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45982.5107244213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45982.5107244213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45982.5107244213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45982.5107244213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45982.5107244213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45982.5107244213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45982.5107244213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45982.5107244213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45982.5107244213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45982.5107244213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45982.5107244213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45982.5107244213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45982.5107244213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45982.5107244213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45982.5107244213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45982.5107244213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45982.5107244213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45982.5107244213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45982.5107244213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45982.5107244213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45982.5107244213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45982.5107244213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45982.5107244213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45982.5107244213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45982.5107244213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45982.5107244213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45982.5107244213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45982.5107244213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45982.5107244213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45982.5107244213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45982.5107244213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45982.5107244213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45982.5107244213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45982.5107244213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45982.5107244213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45982.5107244213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45982.5107244213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45982.5107244213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45982.5107244213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45982.5107244213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45982.5107244213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45982.5107244213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45982.5107244213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45982.5107244213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45982.5107244213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45982.5107244213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45982.5107244213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45982.5107244213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45982.5107244213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45982.5107244213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45982.5107244213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45982.5107244213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45982.5107244213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45982.5107244213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45982.5107244213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45982.5107244213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45982.5107244213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45982.5107244213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45982.5107244213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45982.5107244213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45982.5107244213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45982.5107244213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45982.5107244213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45982.5107244213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45982.5107244213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45982.5107244213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45982.5107244213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45982.5107244213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45982.5107244213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45982.5107244213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45982.5107244213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45982.5107244213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45982.5107244213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45982.5107244213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45982.5107244213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45982.5107244213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45982.5107244213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45982.5107244213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45982.5107244213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45982.5107244213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45982.5107244213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45982.5107244213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45982.5107244213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45982.5107244213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45982.5107244213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45982.5107244213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45982.5107244213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45982.5107244213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45982.5107244213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45982.5107244213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45982.5107244213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45982.5107244213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45982.5107244213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45982.5107244213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45982.5107244213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45982.5107244213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45982.5107244213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45982.5107244213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45982.5107244213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45982.5107244213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45982.5107244213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45982.5107244213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45982.5107244213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45982.5107244213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45982.5107244213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45982.5107244213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45982.5107244213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45982.5107244213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45982.5107244213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45982.5107244213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45982.5107244213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45982.5107244213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45982.5107244213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45982.5107244213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45982.5107244213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45982.5107244213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45982.5107244213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45982.5107244213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45982.5107244213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45982.5107244213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45982.5107244213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45982.5107244213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45982.5107244213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45982.5107244213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45982.5107244213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45982.5107244213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45982.5107244213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45982.5107244213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45982.5107244213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45982.5107244213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45982.5107244213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45982.5107244213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45982.5107244213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45982.5107244213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45982.5107244213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45982.5107244213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45982.5107244213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45982.5107244213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45982.5107244213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45982.5107244213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45982.5107244213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45982.5107244213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45982.5107244213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45982.5107244213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45982.5107244213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45982.5107244213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45982.5107244213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45982.5107244213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45982.5107244213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45982.5107244213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45982.5107244213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45982.5107244213</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279.0300067129574</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7" ca="1" si="0">IFERROR(NOW()-F3,"")</f>
        <v>45982.510724074076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45982.510724074076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45982.510724074076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45982.510724074076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45982.510724305554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45982.510724305554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45982.510724305554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45982.510724305554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45982.510724305554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45982.510724305554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45982.510724305554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45982.510724305554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45982.510724305554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45982.510724305554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45982.510724305554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45982.510724305554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45982.510724305554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45982.510724305554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45982.510724305554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45982.510724305554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45982.510724305554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45982.510724305554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45982.510724305554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45982.510724305554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45982.510724305554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ref="G28:G91" ca="1" si="1">IFERROR(NOW()-F28,"")</f>
        <v>45982.510724305554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45982.510724305554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45982.510724305554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45982.510724305554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45982.510724305554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45982.510724305554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45982.510724305554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45982.510724305554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45982.510724305554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45982.510724305554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45982.510724305554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45982.510724305554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45982.510724305554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45982.510724305554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45982.510724305554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45982.510724305554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45982.510724305554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45982.510724305554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45982.510724305554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45982.510724305554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45982.510724305554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45982.510724305554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45982.510724305554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45982.510724305554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45982.510724305554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45982.510724305554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45982.510724305554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45982.510724305554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45982.510724305554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45982.510724305554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45982.510724305554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45982.510724305554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45982.510724305554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45982.510724305554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45982.510724305554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45982.510724305554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45982.510724305554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45982.510724305554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45982.510724305554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45982.510724305554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45982.510724305554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45982.510724305554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45982.510724305554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45982.510724305554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45982.510724305554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45982.510724305554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45982.510724305554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45982.510724305554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45982.510724305554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45982.510724305554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45982.510724305554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45982.510724305554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45982.510724305554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45982.510724305554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45982.510724305554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45982.510724305554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45982.510724305554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45982.510724305554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45982.510724305554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45982.510724305554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45982.510724305554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45982.510724305554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45982.510724305554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45982.510724305554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ref="G92:G155" ca="1" si="2">IFERROR(NOW()-F92,"")</f>
        <v>45982.510724305554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45982.510724305554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45982.510724305554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45982.510724305554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45982.510724305554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45982.510724305554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45982.510724305554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45982.510724305554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45982.510724305554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45982.510724305554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45982.510724305554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45982.510724305554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45982.510724305554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45982.510724305554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45982.510724305554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45982.510724305554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45982.510724305554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45982.510724305554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45982.510724305554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45982.510724305554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45982.510724305554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45982.510724305554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45982.510724305554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45982.510724305554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45982.510724305554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45982.510724305554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45982.510724305554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45982.510724305554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45982.510724305554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45982.510724305554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45982.510724305554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45982.510724305554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45982.510724305554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45982.510724305554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45982.510724305554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45982.510724305554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45982.510724305554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45982.510724305554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45982.510724305554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45982.510724305554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45982.510724305554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45982.510724305554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45982.510724305554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45982.510724305554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45982.510724305554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45982.510724305554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45982.510724305554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45982.510724305554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45982.510724305554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45982.510724305554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45982.510724305554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45982.510724305554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45982.510724305554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45982.510724305554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45982.510724305554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45982.510724305554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45982.510724305554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45982.510724305554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45982.510724305554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45982.510724305554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45982.510724305554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45982.510724305554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45982.510724305554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45982.510724305554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ref="G156:G219" ca="1" si="3">IFERROR(NOW()-F156,"")</f>
        <v>45982.510724305554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45982.510724305554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45982.510724305554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45982.510724305554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45982.510724305554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45982.510724305554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45982.510724305554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45982.510724305554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45982.510724305554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45982.510724305554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45982.510724305554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45982.510724305554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45982.510724305554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45982.510724305554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45982.510724305554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45982.510724305554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45982.510724305554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45982.510724305554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45982.510724305554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45982.510724305554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45982.510724305554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45982.510724305554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45982.510724305554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45982.510724305554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45982.510724305554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45982.510724305554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45982.510724305554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45982.510724305554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45982.510724305554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45982.510724305554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45982.510724305554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45982.510724305554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45982.510724305554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45982.510724305554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45982.510724305554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45982.510724305554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45982.510724305554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45982.510724305554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45982.510724305554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45982.510724305554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45982.510724305554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45982.510724305554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45982.510724305554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45982.510724305554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45982.510724305554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45982.510724305554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45982.510724305554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45982.510724305554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45982.510724305554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45982.510724305554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45982.510724305554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45982.510724305554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45982.510724305554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45982.510724305554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45982.510724305554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45982.510724305554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45982.510724305554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45982.510724305554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45982.510724305554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45982.510724305554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45982.510724305554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45982.510724305554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45982.510724305554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45982.510724305554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ref="G220:G283" ca="1" si="4">IFERROR(NOW()-F220,"")</f>
        <v>45982.510724305554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45982.510724305554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45982.510724305554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45982.510724305554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45982.510724305554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45982.510724305554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45982.510724305554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45982.510724305554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45982.510724305554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45982.510724305554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45982.510724305554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45982.510724305554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45982.510724305554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45982.510724305554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45982.510724305554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45982.510724305554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45982.510724305554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45982.510724305554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45982.510724305554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45982.510724305554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45982.510724305554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45982.510724305554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45982.510724305554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45982.510724305554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45982.510724305554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45982.510724305554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45982.510724305554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45982.510724305554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45982.510724305554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45982.510724305554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45982.510724305554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45982.510724305554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45982.510724305554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45982.510724305554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45982.510724305554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45982.510724305554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45982.510724305554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45982.510724305554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45982.510724305554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45982.510724305554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45982.510724305554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45982.510724305554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45982.510724305554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45982.510724305554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45982.510724305554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45982.510724305554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45982.510724305554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45982.510724305554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45982.510724305554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45982.510724305554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45982.510724305554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45982.510724305554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45982.510724305554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45982.510724305554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45982.510724305554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45982.510724305554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45982.510724305554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45982.510724305554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45982.510724305554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45982.510724305554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45982.510724305554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45982.510724305554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45982.510724305554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45982.510724305554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ref="G284:G347" ca="1" si="5">IFERROR(NOW()-F284,"")</f>
        <v>45982.510724305554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45982.510724305554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45982.510724305554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45982.510724305554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45982.510724305554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45982.510724305554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45982.510724305554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45982.510724305554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45982.510724305554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45982.510724305554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45982.510724305554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45982.510724305554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45982.510724305554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45982.510724305554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45982.510724305554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45982.510724305554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45982.510724305554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45982.510724305554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45982.510724305554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45982.510724305554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45982.510724305554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45982.510724305554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45982.510724305554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45982.510724305554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45982.510724305554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45982.510724305554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45982.510724305554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45982.510724305554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45982.510724305554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45982.510724305554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45982.510724305554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45982.510724305554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45982.510724305554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45982.510724305554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45982.510724305554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45982.510724305554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45982.510724305554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45982.510724305554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45982.510724305554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45982.510724305554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45982.510724305554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45982.510724305554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45982.510724305554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45982.510724305554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45982.510724305554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45982.510724305554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45982.510724305554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45982.510724305554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45982.510724305554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45982.510724305554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45982.510724305554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45982.510724305554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45982.510724305554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45982.510724305554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45982.510724305554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45982.510724305554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45982.510724305554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45982.510724305554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45982.510724305554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45982.510724305554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45982.510724305554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45982.510724305554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45982.510724305554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45982.510724305554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ref="G348:G411" ca="1" si="6">IFERROR(NOW()-F348,"")</f>
        <v>45982.510724305554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45982.510724305554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45982.510724305554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45982.510724305554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45982.510724305554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45982.510724305554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45982.510724305554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45982.510724305554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45982.510724305554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45982.510724305554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45982.510724305554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45982.510724305554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45982.510724305554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45982.510724305554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45982.510724305554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45982.510724305554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45982.510724305554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45982.510724305554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45982.510724305554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45982.510724305554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45982.510724305554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45982.510724305554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45982.510724305554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45982.510724305554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45982.510724305554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45982.510724305554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45982.510724305554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45982.510724305554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45982.510724305554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45982.510724305554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45982.510724305554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45982.510724305554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45982.510724305554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45982.510724305554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45982.510724305554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45982.510724305554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45982.510724305554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45982.510724305554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45982.510724305554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45982.510724305554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45982.510724305554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45982.510724305554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45982.510724305554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45982.510724305554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45982.510724305554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45982.510724305554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45982.510724305554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45982.510724305554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45982.510724305554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45982.510724305554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45982.510724305554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45982.510724305554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45982.510724305554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45982.510724305554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45982.510724305554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45982.510724305554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45982.510724305554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45982.510724305554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45982.510724305554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45982.510724305554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45982.510724305554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45982.510724305554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45982.510724305554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45982.510724305554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ref="G412:G457" ca="1" si="7">IFERROR(NOW()-F412,"")</f>
        <v>45982.510724305554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45982.510724305554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45982.510724305554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45982.510724305554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45982.510724305554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45982.510724305554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45982.510724305554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45982.510724305554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45982.510724305554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45982.510724305554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45982.510724305554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45982.510724305554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45982.510724305554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45982.510724305554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45982.510724305554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45982.510724305554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45982.510724305554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45982.510724305554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45982.510724305554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45982.510724305554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45982.510724305554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45982.510724305554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45982.510724305554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45982.510724305554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45982.510724305554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45982.510724305554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45982.510724305554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45982.510724305554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45982.510724305554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45982.510724305554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45982.510724305554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45982.510724305554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45982.510724305554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45982.510724305554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45982.510724305554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45982.510724305554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45982.510724305554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45982.510724305554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45982.510724305554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45982.510724305554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45982.510724305554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45982.510724305554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45982.510724305554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45982.510724305554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45982.510724305554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45982.510724305554</v>
      </c>
      <c r="H457" s="95"/>
      <c r="I457" s="113" t="str">
        <f>IFERROR(VLOOKUP(D457,DB!A:F,6,0),"")</f>
        <v/>
      </c>
      <c r="J457" s="113" t="str">
        <f>IFERROR(VLOOKUP(D457,DB!A:G,7,0),"")</f>
        <v/>
      </c>
      <c r="K457" s="97"/>
      <c r="L457" s="91" t="str">
        <f>IFERROR(VLOOKUP(D457,DB!A:I,9,0),"")</f>
        <v/>
      </c>
    </row>
  </sheetData>
  <dataValidations count="2">
    <dataValidation allowBlank="1" showInputMessage="1" showErrorMessage="1" sqref="E1" xr:uid="{A4F81451-56CC-4543-9497-104C4E44EE4B}"/>
    <dataValidation type="list" allowBlank="1" showInputMessage="1" showErrorMessage="1" sqref="E2:E4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90.678664120365283</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56.321846990736958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33.84961319444119</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4.9959208333384595</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1.1374254629627103</v>
      </c>
      <c r="H6" s="128">
        <v>45981.360798611109</v>
      </c>
      <c r="I6" s="109" t="str">
        <f>IFERROR(VLOOKUP(D6,DB!A:F,6,0),"")</f>
        <v>SCECO</v>
      </c>
      <c r="J6" s="109" t="str">
        <f>IFERROR(VLOOKUP(D6,DB!A:G,7,0),"")</f>
        <v>Dead</v>
      </c>
      <c r="K6" s="109" t="s">
        <v>39117</v>
      </c>
      <c r="L6" s="109" t="str">
        <f>IFERROR(VLOOKUP(D6,DB!A:I,9,0),"")</f>
        <v>Latis</v>
      </c>
    </row>
    <row r="7" spans="1:13" ht="15.75">
      <c r="A7" s="109"/>
      <c r="B7" s="109" t="str">
        <f>IFERROR(VLOOKUP(D7,DB!A:K,11,0),"")</f>
        <v/>
      </c>
      <c r="C7" s="109"/>
      <c r="D7" s="149"/>
      <c r="E7" s="109"/>
      <c r="F7" s="109"/>
      <c r="G7" s="111">
        <f ca="1">IFERROR(NOW()-F7,"")</f>
        <v>45982.510724074076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45982.510724074076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45982.510724074076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45982.510724074076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45982.510724074076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45982.510724074076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45982.510724074076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45982.510724074076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45982.510724074076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45982.510724074076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45982.510724074076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45982.510724074076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45982.510724074076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45982.510724074076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45982.510724074076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45982.510724074076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45982.510724074076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45982.510724074076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45982.510724074076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45982.510724074076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45982.510724074076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45982.510724074076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45982.510724074076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45982.510724074076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45982.510724074076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45982.510724074076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45982.510724074076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45982.510724074076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45982.510724074076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45982.510724074076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45982.510724074076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45982.510724074076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45982.510724074076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45982.510724074076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45982.510724074076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45982.510724074076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45982.510724074076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45982.510724074076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45982.510724074076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45982.510724074076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45982.510724074076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45982.510724074076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45982.510724074076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45982.510724074076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45982.510724074076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45982.510724074076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45982.510724074076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45982.510724074076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45982.510724074076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45982.510724074076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45982.510724074076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45982.510724074076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45982.510724074076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45982.510724074076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45982.510724074076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45982.510724074076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45982.510724074076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45982.510724074076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45982.510724074076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45982.510724074076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45982.510724074076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45982.510724074076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45982.510724074076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45982.510724074076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45982.510724074076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45982.510724074076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45982.510724074076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45982.510724074076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45982.510724074076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45982.510724074076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45982.510724074076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45982.510724074076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45982.510724074076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45982.510724074076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45982.510724074076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45982.510724074076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45982.510724074076</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45982.510724074076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45982.510724074076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45982.510724074076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45982.510724074076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45982.510724074076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45982.510724074076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45982.510724074076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45982.510724074076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45982.510724074076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45982.510724074076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45982.510724074076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45982.510724074076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45982.510724074076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45982.510724074076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45982.510724074076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45982.510724074076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45982.510724074076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45982.510724074076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45982.510724074076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45982.510724074076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45982.510724074076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45982.510724074076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45982.510724074076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45982.510724074076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45982.510724074076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45982.510724074076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45982.510724074076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45982.510724074076</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29090</v>
      </c>
      <c r="E2" s="109" t="s">
        <v>39021</v>
      </c>
      <c r="F2" s="121">
        <v>45982.349189814813</v>
      </c>
      <c r="G2" s="104">
        <f t="shared" ref="G2:G34" ca="1" si="0">IFERROR(NOW()-F2,"-")</f>
        <v>0.16153449074045056</v>
      </c>
      <c r="H2" s="121">
        <v>45982.349143518521</v>
      </c>
      <c r="I2" s="119" t="str">
        <f>IFERROR(VLOOKUP(D2,DB!A:F,6,0),"")</f>
        <v>Generator-DG</v>
      </c>
      <c r="J2" s="119" t="str">
        <f>IFERROR(VLOOKUP(D2,DB!A:G,7,0),"")</f>
        <v>Vandalized</v>
      </c>
      <c r="K2" s="122" t="s">
        <v>39119</v>
      </c>
      <c r="L2" s="123" t="str">
        <f>IFERROR(VLOOKUP(D2,DB!A:I,9,0),"")</f>
        <v>Latis</v>
      </c>
    </row>
    <row r="3" spans="1:16382" ht="31.5" customHeight="1">
      <c r="A3" s="118" t="s">
        <v>39120</v>
      </c>
      <c r="B3" s="119" t="str">
        <f>IFERROR(VLOOKUP(D3,DB!A:K,11,0),"")</f>
        <v>R6</v>
      </c>
      <c r="C3" s="120">
        <v>3</v>
      </c>
      <c r="D3" s="119" t="s">
        <v>36317</v>
      </c>
      <c r="E3" s="109" t="s">
        <v>39021</v>
      </c>
      <c r="F3" s="121">
        <v>45982.451550925929</v>
      </c>
      <c r="G3" s="104">
        <f t="shared" ca="1" si="0"/>
        <v>5.917337962455349E-2</v>
      </c>
      <c r="H3" s="121">
        <v>45982.451550925929</v>
      </c>
      <c r="I3" s="119" t="str">
        <f>IFERROR(VLOOKUP(D3,DB!A:F,6,0),"")</f>
        <v>Generator-SG</v>
      </c>
      <c r="J3" s="119" t="str">
        <f>IFERROR(VLOOKUP(D3,DB!A:G,7,0),"")</f>
        <v>Vandalized</v>
      </c>
      <c r="K3" s="122" t="s">
        <v>39121</v>
      </c>
      <c r="L3" s="123" t="str">
        <f>IFERROR(VLOOKUP(D3,DB!A:I,9,0),"")</f>
        <v>Latis</v>
      </c>
    </row>
    <row r="4" spans="1:16382" ht="31.5" customHeight="1">
      <c r="A4" s="118"/>
      <c r="B4" s="119" t="str">
        <f>IFERROR(VLOOKUP(D4,DB!A:K,11,0),"")</f>
        <v/>
      </c>
      <c r="C4" s="120"/>
      <c r="D4" s="119"/>
      <c r="E4" s="109"/>
      <c r="F4" s="121"/>
      <c r="G4" s="104">
        <f t="shared" ca="1" si="0"/>
        <v>45982.510724305554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45982.510724305554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45982.510724305554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45982.510724305554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45982.510724305554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45982.510724305554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45982.510724305554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45982.510724305554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45982.510724305554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45982.510724305554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45982.510724305554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45982.510724305554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45982.510724305554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45982.510724305554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45982.510724305554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45982.510724305554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45982.510724305554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45982.510724305554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45982.510724305554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45982.510724305554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45982.510724305554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45982.510724305554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45982.510724305554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45982.510724305554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45982.510724305554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45982.510724305554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45982.510724305554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45982.510724305554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45982.510724305554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45982.510724305554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45982.510724305554</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2025-11-21T09:17:28Z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