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17" documentId="120_S{2AC9BD13-BADA-5192-A53E-5A8FF88502F6}" xr6:coauthVersionLast="47" xr6:coauthVersionMax="47" xr10:uidLastSave="{C32A35B6-543B-484A-AF5E-C3090DE84FE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7" i="5"/>
  <c r="I10"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G2" i="5"/>
  <c r="I3" i="5"/>
  <c r="B6" i="5"/>
  <c r="I6" i="5"/>
  <c r="J6" i="5"/>
  <c r="L6"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<sst xmlns="http://schemas.openxmlformats.org/spreadsheetml/2006/main" count="180294" uniqueCount="39131">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</sst>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321.60296192129317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45984.551387847219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45984.551387847219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45984.551387847219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45984.551387847219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45984.551387847219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45984.551387847219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45984.551387847219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45984.551387847219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45984.551387847219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45984.551387847219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45984.551387847219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45984.551387847219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45984.551387847219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45984.551387847219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45984.551387847219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45984.551387847219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45984.551387847219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45984.551387847219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45984.551387847219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45984.551387847219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45984.551387847219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45984.551387847219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45984.551387847219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45984.551387847219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45984.551387847219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45984.551387847219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45984.551387847219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45984.551387847219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45984.551387847219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45984.551387847219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159.55154988425784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0.16396886573784286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45984.551387847219</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26004</v>
      </c>
      <c r="E6" s="102"/>
      <c r="F6" s="103"/>
      <c r="G6" s="104">
        <f ca="1">IFERROR(NOW()-F6,"-")</f>
        <v>45984.551387847219</v>
      </c>
      <c r="H6" s="103"/>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45984.551387847219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45984.551387847219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45984.551387847219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45984.551387847219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45984.551387847219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45984.551387847219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45984.551387847219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45984.551387847219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45984.551387847219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45984.551387847219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45984.551387847219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45984.551387847219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45984.551387847219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45984.551387847219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45984.551387847219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45984.551387847219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45984.551387847219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45984.551387847219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45984.551387847219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45984.551387847219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45984.551387847219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45984.551387847219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45984.551387847219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45984.551387847219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45984.551387847219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45984.551387847219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45984.551387847219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45984.551387847219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45984.551387847219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45984.551387847219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45984.551387847219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45984.551387847219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45984.551387847219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45984.551387847219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45984.551387847219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45984.551387847219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45984.551387847219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45984.551387847219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45984.551387847219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45984.551387847219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45984.551387847219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45984.551387847219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45984.551387847219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45984.551387847219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45984.551387847219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45984.551387847219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45984.551387847219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45984.551387847219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45984.551387847219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45984.551387847219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45984.551387847219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45984.551387847219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45984.551387847219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45984.551387847219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45984.551387847219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45984.551387847219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45984.551387847219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45984.551387847219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45984.551387847219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45984.551387847219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45984.551387847219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45984.551387847219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45984.551387847219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45984.551387847219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45984.551387847219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45984.551387847219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45984.551387847219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45984.551387847219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45984.551387847219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45984.551387847219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45984.551387847219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45984.551387847219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45984.551387847219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45984.551387847219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45984.551387847219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45984.551387847219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45984.551387847219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45984.551387847219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45984.551387847219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45984.551387847219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45984.551387847219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45984.551387847219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45984.551387847219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45984.551387847219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45984.551387847219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45984.551387847219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45984.551387847219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45984.551387847219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45984.551387847219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45984.551387847219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45984.551387847219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45984.551387847219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45984.551387847219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45984.551387847219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45984.551387847219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45984.551387847219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45984.551387847219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45984.551387847219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45984.551387847219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45984.551387847219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45984.551387847219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45984.551387847219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45984.551387847219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45984.551387847219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45984.551387847219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45984.551387847219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45984.551387847219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45984.551387847219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45984.551387847219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45984.551387847219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45984.551387847219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45984.551387847219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45984.551387847219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45984.551387847219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45984.551387847219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45984.551387847219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45984.551387847219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45984.551387847219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45984.551387847219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45984.551387847219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45984.551387847219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45984.551387847219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45984.551387847219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45984.551387847219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45984.551387847219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45984.551387847219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45984.551387847219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45984.551387847219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45984.551387847219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45984.551387847219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45984.551387847219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45984.551387847219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45984.551387847219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45984.551387847219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45984.551387847219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45984.551387847219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45984.551387847219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45984.551387847219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45984.551387847219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45984.551387847219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45984.551387847219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45984.551387847219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45984.551387847219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45984.551387847219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45984.551387847219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45984.551387847219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45984.551387847219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45984.551387847219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45984.551387847219</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45984.551387847219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45984.551387847219</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45984.551387847219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45984.551387847219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45984.551387847219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45984.551387847219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45984.551387847219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45984.551387847219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45984.551387847219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45984.551387847219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45984.551387847219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45984.551387847219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45984.551387847219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45984.551387847219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45984.551387847219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45984.551387847219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45984.551387847219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45984.551387847219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45984.551387847219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45984.551387847219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45984.551387847219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45984.551387847219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45984.551387847219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45984.551387847219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45984.551387847219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45984.551387847219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45984.551387847219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45984.551387847219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45984.551387847219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45984.551387847219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45984.551387847219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45984.551387847219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45984.551387847219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45984.551387847219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45984.551387847219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45984.551387847219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45984.551387847219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45984.551387847219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45984.551387847219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45984.551387847219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45984.551387847219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45984.551387847219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45984.551387847219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45984.551387847219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45984.551387847219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45984.551387847219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45984.551387847219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45984.551387847219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45984.551387847219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45984.551387847219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45984.551387847219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45984.551387847219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45984.551387847219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45984.551387847219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45984.551387847219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45984.551387847219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45984.551387847219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45984.551387847219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45984.551387847219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45984.551387847219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45984.551387847219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45984.551387847219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45984.551387847219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45984.551387847219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45984.551387847219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45984.551387847219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45984.551387847219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45984.551387847219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45984.551387847219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45984.551387847219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45984.551387847219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45984.551387847219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45984.551387847219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45984.551387847219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45984.551387847219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45984.551387847219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45984.551387847219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45984.551387847219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45984.551387847219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45984.551387847219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45984.551387847219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45984.551387847219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45984.551387847219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45984.551387847219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45984.551387847219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45984.551387847219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45984.551387847219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45984.551387847219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45984.551387847219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45984.551387847219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45984.551387847219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45984.551387847219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45984.551387847219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45984.551387847219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45984.551387847219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45984.551387847219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45984.551387847219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45984.551387847219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45984.551387847219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45984.551387847219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45984.551387847219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45984.551387847219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45984.551387847219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45984.551387847219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45984.551387847219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45984.551387847219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45984.551387847219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45984.551387847219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45984.551387847219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45984.551387847219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45984.551387847219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45984.551387847219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45984.551387847219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45984.551387847219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45984.551387847219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45984.551387847219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45984.551387847219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45984.551387847219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45984.551387847219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45984.551387847219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45984.551387847219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45984.551387847219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45984.551387847219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45984.551387847219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45984.551387847219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45984.551387847219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45984.551387847219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45984.551387847219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45984.551387847219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45984.551387847219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45984.551387847219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45984.551387847219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45984.551387847219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45984.551387847219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45984.551387847219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45984.551387847219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45984.551387847219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45984.551387847219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45984.551387847219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45984.551387847219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45984.551387847219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45984.551387847219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45984.551387847219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45984.551387847219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45984.551387847219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45984.551387847219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45984.551387847219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45984.551387847219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45984.551387847219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45984.551387847219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45984.551387847219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45984.551387847219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45984.551387847219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45984.551387847219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45984.551387847219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45984.551387847219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45984.551387847219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45984.551387847219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45984.551387847219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45984.551387847219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45984.551387847219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45984.551387847219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45984.551387847219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45984.551387847219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45984.551387847219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45984.551387847219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45984.551387847219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45984.551387847219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45984.551387847219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45984.551387847219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45984.551387847219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45984.551387847219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45984.551387847219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45984.551387847219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45984.551387847219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45984.551387847219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45984.551387847219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45984.551387847219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45984.551387847219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45984.551387847219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45984.551387847219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45984.551387847219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45984.551387847219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45984.551387847219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45984.551387847219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45984.551387847219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45984.551387847219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45984.551387847219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45984.551387847219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45984.551387847219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45984.551387847219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45984.551387847219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45984.551387847219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45984.551387847219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45984.551387847219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45984.551387847219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45984.551387847219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45984.551387847219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45984.551387847219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45984.551387847219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45984.551387847219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45984.551387847219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45984.551387847219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45984.551387847219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45984.551387847219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45984.551387847219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45984.551387847219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45984.551387847219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45984.551387847219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45984.551387847219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45984.551387847219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45984.551387847219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45984.551387847219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45984.551387847219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45984.551387847219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45984.551387847219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45984.551387847219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45984.551387847219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45984.551387847219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45984.551387847219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45984.551387847219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45984.551387847219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45984.551387847219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45984.551387847219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45984.551387847219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45984.551387847219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45984.551387847219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45984.551387847219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45984.551387847219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45984.551387847219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45984.551387847219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45984.551387847219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45984.551387847219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45984.551387847219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45984.551387847219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45984.551387847219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45984.551387847219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45984.551387847219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45984.551387847219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45984.551387847219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45984.551387847219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45984.551387847219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45984.551387847219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45984.551387847219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45984.551387847219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45984.551387847219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45984.551387847219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45984.551387847219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45984.551387847219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45984.551387847219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45984.551387847219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45984.551387847219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45984.551387847219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45984.551387847219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45984.551387847219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45984.551387847219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45984.551387847219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45984.551387847219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45984.551387847219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45984.551387847219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45984.551387847219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45984.551387847219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45984.551387847219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45984.551387847219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45984.551387847219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45984.551387847219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45984.551387847219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45984.551387847219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45984.551387847219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45984.551387847219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45984.551387847219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45984.551387847219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45984.551387847219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45984.551387847219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45984.551387847219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45984.551387847219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45984.551387847219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45984.551387847219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45984.551387847219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45984.551387847219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45984.551387847219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45984.551387847219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45984.551387847219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45984.551387847219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45984.551387847219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45984.551387847219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45984.551387847219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45984.551387847219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45984.551387847219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45984.551387847219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45984.551387847219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45984.551387847219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45984.551387847219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45984.551387847219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45984.551387847219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45984.551387847219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45984.551387847219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45984.551387847219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45984.551387847219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45984.551387847219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45984.551387847219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45984.551387847219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45984.551387847219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45984.551387847219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45984.551387847219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45984.551387847219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45984.551387847219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45984.551387847219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45984.551387847219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45984.551387847219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45984.551387847219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45984.551387847219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45984.551387847219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45984.551387847219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45984.551387847219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45984.551387847219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45984.551387847219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45984.551387847219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45984.551387847219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45984.551387847219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45984.551387847219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45984.551387847219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45984.551387847219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45984.551387847219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45984.551387847219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45984.551387847219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45984.551387847219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45984.551387847219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45984.551387847219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45984.551387847219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45984.551387847219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45984.551387847219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45984.551387847219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45984.551387847219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45984.551387847219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45984.551387847219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45984.551387847219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45984.551387847219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45984.551387847219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45984.551387847219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45984.551387847219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45984.551387847219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45984.551387847219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45984.551387847219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45984.551387847219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45984.551387847219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45984.551387847219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45984.551387847219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45984.551387847219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45984.551387847219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45984.551387847219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45984.551387847219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45984.551387847219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45984.551387847219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45984.551387847219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45984.551387847219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45984.551387847219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45984.551387847219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45984.551387847219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45984.551387847219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45984.551387847219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45984.551387847219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45984.551387847219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45984.551387847219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45984.551387847219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45984.551387847219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45984.551387847219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45984.551387847219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45984.551387847219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45984.551387847219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45984.551387847219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45984.551387847219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45984.551387847219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45984.551387847219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45984.551387847219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45984.551387847219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45984.551387847219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45984.551387847219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45984.551387847219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45984.551387847219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45984.551387847219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45984.551387847219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45984.551387847219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45984.551387847219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45984.551387847219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45984.551387847219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45984.551387847219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45984.551387847219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45984.551387847219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45984.551387847219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45984.551387847219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45984.551387847219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45984.551387847219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45984.551387847219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45984.551387847219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45984.551387847219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45984.551387847219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45984.551387847219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45984.551387847219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45984.551387847219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45984.551387847219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45984.551387847219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45984.551387847219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45984.551387847219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45984.551387847219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45984.551387847219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45984.551387847219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45984.551387847219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45984.551387847219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45984.551387847219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45984.551387847219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45984.551387847219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45984.551387847219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45984.551387847219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45984.551387847219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45984.551387847219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45984.551387847219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45984.551387847219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45984.551387847219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45984.551387847219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45984.551387847219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45984.551387847219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45984.551387847219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45984.551387847219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45984.551387847219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45984.551387847219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45984.551387847219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45984.551387847219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45984.551387847219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45984.551387847219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45984.551387847219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45984.551387847219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45984.551387847219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45984.551387847219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45984.551387847219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45984.551387847219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45984.551387847219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45984.551387847219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45984.551387847219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45984.551387847219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45984.551387847219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45984.551387847219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45984.551387847219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45984.551387847219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45984.551387847219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45984.551387847219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45984.551387847219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45984.551387847219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45984.551387847219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45984.551387847219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45984.551387847219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45984.551387847219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45984.551387847219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45984.551387847219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45984.551387847219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45984.551387847219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45984.551387847219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45984.551387847219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45984.551387847219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45984.551387847219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45984.551387847219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45984.551387847219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45984.551387847219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45984.551387847219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45984.551387847219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45984.551387847219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45984.551387847219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45984.551387847219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45984.551387847219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45984.551387847219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45984.551387847219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45984.551387847219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45984.551387847219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45984.551387847219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45984.551387847219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45984.551387847219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45984.551387847219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45984.551387847219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45984.551387847219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45984.551387847219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45984.551387847219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45984.551387847219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45984.551387847219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45984.551387847219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45984.551387847219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45984.551387847219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45984.551387847219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45984.551387847219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45984.551387847219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45984.551387847219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45984.551387847219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45984.551387847219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45984.551387847219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45984.551387847219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45984.551387847219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45984.551387847219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45984.551387847219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45984.551387847219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45984.551387847219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45984.551387847219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45984.551387847219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45984.551387847219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45984.551387847219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45984.551387847219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45984.551387847219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45984.551387847219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45984.551387847219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45984.551387847219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45984.551387847219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45984.551387847219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45984.551387847219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45984.551387847219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45984.551387847219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45984.551387847219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45984.551387847219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45984.551387847219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45984.551387847219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45984.551387847219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45984.551387847219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45984.551387847219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45984.551387847219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45984.551387847219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45984.551387847219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45984.551387847219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45984.551387847219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45984.551387847219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45984.551387847219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45984.551387847219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45984.551387847219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45984.551387847219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45984.551387847219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45984.551387847219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45984.551387847219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45984.551387847219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45984.551387847219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45984.551387847219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45984.551387847219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45984.551387847219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45984.551387847219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45984.551387847219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45984.551387847219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45984.551387847219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45984.551387847219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45984.551387847219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45984.551387847219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45984.551387847219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45984.551387847219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45984.551387847219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45984.551387847219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45984.551387847219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45984.551387847219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45984.551387847219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45984.551387847219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45984.551387847219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45984.551387847219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45984.551387847219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45984.551387847219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45984.551387847219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45984.551387847219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45984.551387847219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45984.551387847219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45984.551387847219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45984.551387847219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45984.551387847219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45984.551387847219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45984.551387847219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45984.551387847219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45984.551387847219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45984.551387847219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45984.551387847219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45984.551387847219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45984.551387847219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45984.551387847219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45984.551387847219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45984.551387847219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45984.551387847219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45984.551387847219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45984.551387847219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45984.551387847219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45984.551387847219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45984.551387847219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45984.551387847219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45984.551387847219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45984.551387847219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45984.551387847219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45984.551387847219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45984.551387847219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45984.551387847219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45984.551387847219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45984.551387847219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45984.551387847219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45984.551387847219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45984.551387847219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45984.551387847219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45984.551387847219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45984.551387847219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45984.551387847219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45984.551387847219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45984.551387847219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45984.551387847219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45984.551387847219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45984.551387847219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45984.551387847219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45984.551387847219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45984.551387847219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45984.551387847219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45984.551387847219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45984.551387847219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45984.551387847219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45984.551387847219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45984.551387847219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45984.551387847219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45984.551387847219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45984.551387847219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45984.551387847219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45984.551387847219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45984.551387847219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45984.551387847219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45984.551387847219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45984.551387847219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45984.551387847219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45984.551387847219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45984.551387847219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45984.551387847219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45984.551387847219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45984.551387847219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45984.551387847219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45984.551387847219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45984.551387847219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45984.551387847219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45984.551387847219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45984.551387847219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45984.551387847219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45984.551387847219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45984.551387847219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45984.551387847219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45984.551387847219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45984.551387847219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45984.551387847219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45984.551387847219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45984.551387847219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45984.551387847219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45984.551387847219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45984.551387847219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45984.551387847219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45984.551387847219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45984.551387847219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45984.551387847219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45984.551387847219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45984.551387847219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45984.551387847219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45984.551387847219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45984.551387847219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45984.551387847219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45984.551387847219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45984.551387847219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45984.551387847219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45984.551387847219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45984.551387847219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45984.551387847219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45984.551387847219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45984.551387847219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45984.551387847219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45984.551387847219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45984.551387847219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45984.551387847219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45984.551387847219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45984.551387847219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45984.551387847219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45984.551387847219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45984.551387847219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45984.551387847219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45984.551387847219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45984.551387847219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45984.551387847219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45984.551387847219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45984.551387847219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45984.551387847219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45984.551387847219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45984.551387847219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45984.551387847219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45984.551387847219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45984.551387847219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45984.551387847219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45984.551387847219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45984.551387847219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45984.551387847219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45984.551387847219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45984.551387847219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45984.551387847219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45984.551387847219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45984.551387847219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45984.551387847219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45984.551387847219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45984.551387847219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45984.551387847219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45984.551387847219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45984.551387847219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45984.551387847219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45984.551387847219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45984.551387847219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45984.551387847219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45984.551387847219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45984.551387847219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45984.551387847219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45984.551387847219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45984.551387847219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45984.551387847219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45984.551387847219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45984.551387847219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45984.551387847219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45984.551387847219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45984.551387847219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45984.551387847219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45984.551387847219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45984.551387847219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45984.551387847219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45984.551387847219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45984.551387847219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45984.551387847219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45984.551387847219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45984.551387847219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45984.551387847219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45984.551387847219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45984.551387847219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45984.551387847219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45984.551387847219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45984.551387847219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45984.551387847219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45984.551387847219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45984.551387847219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45984.551387847219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45984.551387847219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45984.551387847219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45984.551387847219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45984.551387847219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45984.551387847219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45984.551387847219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45984.551387847219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45984.551387847219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45984.551387847219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45984.551387847219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45984.551387847219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45984.551387847219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45984.551387847219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45984.551387847219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45984.551387847219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45984.551387847219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45984.551387847219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45984.551387847219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45984.551387847219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45984.551387847219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45984.551387847219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45984.551387847219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45984.551387847219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45984.551387847219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45984.551387847219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45984.551387847219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45984.551387847219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45984.551387847219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45984.551387847219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45984.551387847219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45984.551387847219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45984.551387847219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45984.551387847219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45984.551387847219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45984.551387847219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45984.551387847219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45984.551387847219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45984.551387847219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45984.551387847219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45984.551387847219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45984.551387847219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45984.551387847219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45984.551387847219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45984.551387847219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45984.551387847219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45984.551387847219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45984.551387847219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45984.551387847219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45984.551387847219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45984.551387847219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45984.551387847219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45984.551387847219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45984.551387847219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45984.551387847219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45984.551387847219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45984.551387847219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45984.551387847219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45984.551387847219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45984.551387847219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45984.551387847219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45984.551387847219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45984.551387847219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45984.551387847219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45984.551387847219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45984.551387847219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45984.551387847219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45984.551387847219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45984.551387847219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45984.551387847219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45984.551387847219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45984.551387847219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45984.551387847219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45984.551387847219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45984.551387847219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45984.551387847219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45984.551387847219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45984.551387847219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45984.551387847219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45984.551387847219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45984.551387847219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45984.551387847219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45984.551387847219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45984.551387847219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45984.551387847219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45984.551387847219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45984.551387847219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45984.551387847219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45984.551387847219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45984.551387847219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45984.551387847219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45984.551387847219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45984.551387847219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45984.551387847219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45984.551387847219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45984.551387847219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45984.551387847219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45984.551387847219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45984.551387847219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45984.551387847219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45984.551387847219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45984.551387847219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45984.551387847219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45984.551387847219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45984.551387847219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45984.551387847219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45984.551387847219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45984.551387847219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45984.551387847219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45984.551387847219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45984.551387847219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45984.551387847219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45984.551387847219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45984.551387847219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45984.551387847219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45984.551387847219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45984.551387847219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45984.551387847219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45984.551387847219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45984.551387847219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45984.551387847219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45984.551387847219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45984.551387847219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45984.551387847219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45984.551387847219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45984.551387847219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45984.551387847219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45984.551387847219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45984.551387847219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45984.551387847219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45984.551387847219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45984.551387847219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45984.551387847219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45984.551387847219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45984.551387847219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45984.551387847219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45984.551387847219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45984.551387847219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45984.551387847219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45984.551387847219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45984.551387847219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45984.551387847219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45984.551387847219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45984.551387847219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45984.551387847219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45984.551387847219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45984.551387847219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45984.551387847219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45984.551387847219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45984.551387847219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45984.551387847219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45984.551387847219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45984.551387847219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45984.551387847219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45984.551387847219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45984.551387847219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45984.551387847219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45984.551387847219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45984.551387847219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45984.551387847219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45984.551387847219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45984.551387847219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45984.551387847219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45984.551387847219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45984.551387847219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45984.551387847219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45984.551387847219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45984.551387847219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45984.551387847219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45984.551387847219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45984.551387847219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45984.551387847219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45984.551387847219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45984.551387847219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45984.551387847219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45984.551387847219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45984.551387847219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45984.551387847219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45984.551387847219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45984.551387847219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45984.551387847219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45984.551387847219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45984.551387847219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45984.551387847219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45984.551387847219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45984.551387847219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45984.551387847219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45984.551387847219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45984.551387847219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45984.551387847219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45984.551387847219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45984.551387847219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45984.551387847219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45984.551387847219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45984.551387847219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45984.551387847219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45984.551387847219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45984.551387847219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45984.551387847219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45984.551387847219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45984.551387847219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45984.551387847219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45984.551387847219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45984.551387847219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45984.551387847219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45984.551387847219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45984.551387847219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45984.551387847219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45984.551387847219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45984.551387847219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45984.551387847219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45984.551387847219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45984.551387847219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45984.551387847219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45984.551387847219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45984.551387847219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45984.551387847219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45984.551387847219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45984.551387847219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45984.551387847219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45984.551387847219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45984.551387847219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45984.551387847219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45984.551387847219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45984.551387847219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45984.551387847219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45984.551387847219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45984.551387847219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45984.551387847219</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281.07067025462311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5.8274421295209322E-2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45984.551387847219</v>
      </c>
      <c r="H4" s="95">
        <v>45984.442442129628</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3</v>
      </c>
      <c r="D5" s="91" t="s">
        <v>36681</v>
      </c>
      <c r="E5" s="94" t="s">
        <v>39021</v>
      </c>
      <c r="F5" s="95"/>
      <c r="G5" s="96">
        <f t="shared" ca="1" si="0"/>
        <v>45984.551387847219</v>
      </c>
      <c r="H5" s="95">
        <v>45984.542650462965</v>
      </c>
      <c r="I5" s="113" t="str">
        <f>IFERROR(VLOOKUP(D5,DB!A:F,6,0),"")</f>
        <v>SCECO</v>
      </c>
      <c r="J5" s="113" t="str">
        <f>IFERROR(VLOOKUP(D5,DB!A:G,7,0),"")</f>
        <v>In progress</v>
      </c>
      <c r="K5" s="97" t="s">
        <v>39115</v>
      </c>
      <c r="L5" s="91" t="str">
        <f>IFERROR(VLOOKUP(D5,DB!A:I,9,0),"")</f>
        <v>Latis</v>
      </c>
    </row>
    <row r="6" spans="1:16" ht="15" customHeight="1">
      <c r="A6" s="113"/>
      <c r="B6" s="113" t="str">
        <f>IFERROR(VLOOKUP(D6,DB!A:K,11,0),"")</f>
        <v/>
      </c>
      <c r="C6" s="93"/>
      <c r="D6" s="91"/>
      <c r="E6" s="94"/>
      <c r="F6" s="95"/>
      <c r="G6" s="96">
        <f t="shared" ca="1" si="0"/>
        <v>45984.551387847219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45984.551387847219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45984.551387847219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45984.551387847219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45984.551387847219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45984.551387847219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45984.551387847219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45984.551387847219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45984.551387847219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45984.551387847219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45984.551387847219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45984.551387847219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45984.551387847219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45984.551387847219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45984.551387847219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45984.551387847219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45984.551387847219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45984.551387847219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45984.551387847219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45984.551387847219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45984.551387847219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45984.551387847219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45984.551387847219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45984.551387847219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45984.551387847219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45984.551387847219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45984.551387847219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45984.551387847219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45984.551387847219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45984.551387847219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45984.551387847219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45984.551387847219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45984.551387847219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45984.551387847219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45984.551387847219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45984.551387847219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45984.551387847219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45984.551387847219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45984.551387847219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45984.551387847219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45984.551387847219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45984.551387847219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45984.551387847219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45984.551387847219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45984.551387847219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45984.551387847219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45984.551387847219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45984.551387847219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45984.551387847219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45984.551387847219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45984.551387847219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45984.551387847219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45984.551387847219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45984.551387847219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45984.551387847219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45984.551387847219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45984.551387847219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45984.551387847219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45984.551387847219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45984.551387847219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45984.551387847219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45984.551387847219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45984.551387847219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45984.551387847219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45984.551387847219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45984.551387847219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45984.551387847219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45984.551387847219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45984.551387847219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45984.551387847219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45984.551387847219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45984.551387847219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45984.551387847219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45984.551387847219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45984.551387847219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45984.551387847219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45984.551387847219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45984.551387847219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45984.551387847219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45984.551387847219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45984.551387847219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45984.551387847219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45984.551387847219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45984.551387847219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45984.551387847219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45984.551387847219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45984.551387847219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45984.551387847219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45984.551387847219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45984.551387847219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45984.551387847219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45984.551387847219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45984.551387847219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45984.551387847219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45984.551387847219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45984.551387847219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45984.551387847219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45984.551387847219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45984.551387847219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45984.551387847219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45984.551387847219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45984.551387847219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45984.551387847219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45984.551387847219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45984.551387847219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45984.551387847219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45984.551387847219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45984.551387847219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45984.551387847219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45984.551387847219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45984.551387847219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45984.551387847219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45984.551387847219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45984.551387847219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45984.551387847219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45984.551387847219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45984.551387847219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45984.551387847219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45984.551387847219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45984.551387847219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45984.551387847219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45984.551387847219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45984.551387847219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45984.551387847219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45984.551387847219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45984.551387847219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45984.551387847219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45984.551387847219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45984.551387847219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45984.551387847219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45984.551387847219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45984.551387847219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45984.551387847219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45984.551387847219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45984.551387847219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45984.551387847219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45984.551387847219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45984.551387847219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45984.551387847219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45984.551387847219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45984.551387847219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45984.551387847219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45984.551387847219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45984.551387847219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45984.551387847219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45984.551387847219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45984.551387847219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45984.551387847219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45984.551387847219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45984.551387847219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45984.551387847219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45984.551387847219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45984.551387847219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45984.551387847219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45984.551387847219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45984.551387847219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45984.551387847219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45984.551387847219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45984.551387847219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45984.551387847219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45984.551387847219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45984.551387847219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45984.551387847219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45984.551387847219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45984.551387847219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45984.551387847219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45984.551387847219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45984.551387847219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45984.551387847219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45984.551387847219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45984.551387847219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45984.551387847219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45984.551387847219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45984.551387847219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45984.551387847219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45984.551387847219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45984.551387847219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45984.551387847219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45984.551387847219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45984.551387847219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45984.551387847219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45984.551387847219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45984.551387847219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45984.551387847219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45984.551387847219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45984.551387847219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45984.551387847219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45984.551387847219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45984.551387847219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45984.551387847219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45984.551387847219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45984.551387847219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45984.551387847219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45984.551387847219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45984.551387847219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45984.551387847219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45984.551387847219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45984.551387847219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45984.551387847219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45984.551387847219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45984.551387847219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45984.551387847219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45984.551387847219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45984.551387847219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45984.551387847219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45984.551387847219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45984.551387847219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45984.551387847219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45984.551387847219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45984.551387847219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45984.551387847219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45984.551387847219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45984.551387847219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45984.551387847219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45984.551387847219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45984.551387847219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45984.551387847219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45984.551387847219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45984.551387847219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45984.551387847219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45984.551387847219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45984.551387847219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45984.551387847219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45984.551387847219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45984.551387847219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45984.551387847219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45984.551387847219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45984.551387847219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45984.551387847219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45984.551387847219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45984.551387847219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45984.551387847219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45984.551387847219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45984.551387847219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45984.551387847219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45984.551387847219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45984.551387847219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45984.551387847219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45984.551387847219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45984.551387847219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45984.551387847219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45984.551387847219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45984.551387847219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45984.551387847219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45984.551387847219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45984.551387847219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45984.551387847219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45984.551387847219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45984.551387847219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45984.551387847219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45984.551387847219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45984.551387847219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45984.551387847219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45984.551387847219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45984.551387847219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45984.551387847219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45984.551387847219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45984.551387847219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45984.551387847219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45984.551387847219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45984.551387847219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45984.551387847219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45984.551387847219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45984.551387847219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45984.551387847219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45984.551387847219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45984.551387847219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45984.551387847219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45984.551387847219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45984.551387847219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45984.551387847219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45984.551387847219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45984.551387847219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45984.551387847219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45984.551387847219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45984.551387847219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45984.551387847219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45984.551387847219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45984.551387847219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45984.551387847219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45984.551387847219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45984.551387847219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45984.551387847219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45984.551387847219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45984.551387847219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45984.551387847219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45984.551387847219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45984.551387847219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45984.551387847219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45984.551387847219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45984.551387847219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45984.551387847219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45984.551387847219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45984.551387847219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45984.551387847219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45984.551387847219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45984.551387847219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45984.551387847219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45984.551387847219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45984.551387847219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45984.551387847219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45984.551387847219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45984.551387847219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45984.551387847219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45984.551387847219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45984.551387847219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45984.551387847219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45984.551387847219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45984.551387847219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45984.551387847219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45984.551387847219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45984.551387847219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45984.551387847219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45984.551387847219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45984.551387847219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45984.551387847219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45984.551387847219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45984.551387847219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45984.551387847219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45984.551387847219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45984.551387847219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45984.551387847219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45984.551387847219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45984.551387847219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45984.551387847219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45984.551387847219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45984.551387847219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45984.551387847219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45984.551387847219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45984.551387847219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45984.551387847219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45984.551387847219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45984.551387847219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45984.551387847219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45984.551387847219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45984.551387847219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45984.551387847219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45984.551387847219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45984.551387847219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45984.551387847219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45984.551387847219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45984.551387847219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45984.551387847219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45984.551387847219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45984.551387847219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45984.551387847219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45984.551387847219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45984.551387847219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45984.551387847219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45984.551387847219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45984.551387847219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45984.551387847219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45984.551387847219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45984.551387847219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45984.551387847219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45984.551387847219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45984.551387847219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45984.551387847219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45984.551387847219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45984.551387847219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45984.551387847219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45984.551387847219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45984.551387847219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45984.551387847219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45984.551387847219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45984.551387847219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45984.551387847219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45984.551387847219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45984.551387847219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45984.551387847219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45984.551387847219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45984.551387847219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45984.551387847219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45984.551387847219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45984.551387847219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45984.551387847219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45984.551387847219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45984.551387847219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45984.551387847219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45984.551387847219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45984.551387847219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45984.551387847219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45984.551387847219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45984.551387847219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45984.551387847219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45984.551387847219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45984.551387847219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45984.551387847219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45984.551387847219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45984.551387847219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45984.551387847219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45984.551387847219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45984.551387847219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45984.551387847219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45984.551387847219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45984.551387847219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45984.551387847219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45984.551387847219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45984.551387847219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45984.551387847219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45984.551387847219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45984.551387847219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45984.551387847219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45984.551387847219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45984.551387847219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45984.551387847219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45984.551387847219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45984.551387847219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45984.551387847219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45984.551387847219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45984.551387847219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45984.551387847219</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92.719327662030992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58.362510532402666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35.890276736106898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2">
        <v>45977.514803240738</v>
      </c>
      <c r="G5" s="111">
        <f ca="1">IFERROR(NOW()-F5,"")</f>
        <v>7.0365846064814832</v>
      </c>
      <c r="H5" s="122">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2">
        <v>45981.373298611114</v>
      </c>
      <c r="G6" s="111">
        <f ca="1">IFERROR(NOW()-F6,"")</f>
        <v>3.178089236105734</v>
      </c>
      <c r="H6" s="122">
        <v>45981.360798611109</v>
      </c>
      <c r="I6" s="109" t="str">
        <f>IFERROR(VLOOKUP(D6,DB!A:F,6,0),"")</f>
        <v>SCECO</v>
      </c>
      <c r="J6" s="109" t="str">
        <f>IFERROR(VLOOKUP(D6,DB!A:G,7,0),"")</f>
        <v>Dead</v>
      </c>
      <c r="K6" s="109" t="s">
        <v>39125</v>
      </c>
      <c r="L6" s="109" t="str">
        <f>IFERROR(VLOOKUP(D6,DB!A:I,9,0),"")</f>
        <v>Latis</v>
      </c>
    </row>
    <row r="7" spans="1:13">
      <c r="A7" s="109" t="s">
        <v>39126</v>
      </c>
      <c r="B7" s="109" t="s">
        <v>5443</v>
      </c>
      <c r="C7" s="109">
        <v>1</v>
      </c>
      <c r="D7" s="109" t="s">
        <v>39127</v>
      </c>
      <c r="E7" s="109" t="s">
        <v>39021</v>
      </c>
      <c r="F7" s="122">
        <v>45984.531875000001</v>
      </c>
      <c r="G7" s="111">
        <f ca="1">IFERROR(NOW()-F7,"")</f>
        <v>1.9512847218720708E-2</v>
      </c>
      <c r="H7" s="122">
        <v>45984.501759259256</v>
      </c>
      <c r="I7" s="109" t="str">
        <f>IFERROR(VLOOKUP(D7,DB!A:F,6,0),"")</f>
        <v/>
      </c>
      <c r="J7" s="109" t="str">
        <f>IFERROR(VLOOKUP(D7,DB!A:G,7,0),"")</f>
        <v/>
      </c>
      <c r="K7" s="109" t="s">
        <v>39128</v>
      </c>
      <c r="L7" s="109" t="str">
        <f>IFERROR(VLOOKUP(D7,DB!A:I,9,0),"")</f>
        <v/>
      </c>
    </row>
    <row r="8" spans="1:13">
      <c r="A8" s="109" t="s">
        <v>39129</v>
      </c>
      <c r="B8" s="109" t="str">
        <f>IFERROR(VLOOKUP(D8,DB!A:K,11,0),"")</f>
        <v>R5</v>
      </c>
      <c r="C8" s="109">
        <v>1</v>
      </c>
      <c r="D8" s="109" t="s">
        <v>33299</v>
      </c>
      <c r="E8" s="109" t="s">
        <v>39100</v>
      </c>
      <c r="F8" s="122">
        <v>45984.533553240741</v>
      </c>
      <c r="G8" s="111">
        <f ca="1">IFERROR(NOW()-F8,"")</f>
        <v>1.7834606478572823E-2</v>
      </c>
      <c r="H8" s="122">
        <v>45984.527615740742</v>
      </c>
      <c r="I8" s="109" t="str">
        <f>IFERROR(VLOOKUP(D8,DB!A:F,6,0),"")</f>
        <v>SCECO</v>
      </c>
      <c r="J8" s="109" t="str">
        <f>IFERROR(VLOOKUP(D8,DB!A:G,7,0),"")</f>
        <v>Good</v>
      </c>
      <c r="K8" s="109" t="s">
        <v>39130</v>
      </c>
      <c r="L8" s="109" t="str">
        <f>IFERROR(VLOOKUP(D8,DB!A:I,9,0),"")</f>
        <v>Latis</v>
      </c>
    </row>
    <row r="9" spans="1:13">
      <c r="A9"/>
      <c r="B9" s="109" t="str">
        <f>IFERROR(VLOOKUP(D9,DB!A:K,11,0),"")</f>
        <v/>
      </c>
      <c r="C9" s="109"/>
      <c r="D9" s="109"/>
      <c r="E9" s="109"/>
      <c r="F9" s="109"/>
      <c r="G9" s="111">
        <f ca="1">IFERROR(NOW()-F9,"")</f>
        <v>45984.551387847219</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45984.551387847219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45984.551387847219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45984.551387847219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45984.551387847219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45984.551387847219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45984.551387847219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45984.551387847219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45984.551387847219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45984.551387847219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45984.551387847219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45984.551387847219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45984.551387847219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45984.551387847219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45984.551387847219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45984.551387847219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45984.551387847219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45984.551387847219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45984.551387847219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45984.551387847219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45984.551387847219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45984.551387847219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45984.551387847219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45984.551387847219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45984.551387847219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45984.551387847219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45984.551387847219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45984.551387847219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45984.551387847219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45984.551387847219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45984.551387847219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45984.551387847219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45984.551387847219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45984.551387847219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45984.551387847219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45984.551387847219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45984.551387847219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45984.551387847219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45984.551387847219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45984.551387847219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45984.551387847219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45984.551387847219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45984.551387847219</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45984.551387847219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45984.551387847219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45984.551387847219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45984.551387847219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45984.551387847219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45984.551387847219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45984.551387847219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45984.551387847219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45984.551387847219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45984.551387847219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45984.551387847219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45984.551387847219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45984.551387847219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45984.551387847219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45984.551387847219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45984.551387847219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45984.551387847219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45984.551387847219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45984.551387847219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45984.551387847219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45984.551387847219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45984.551387847219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45984.551387847219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45984.551387847219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45984.551387847219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45984.551387847219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45984.551387847219</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45984.551387847219</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45984.551387847219</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45984.551387847219</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45984.551387847219</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45984.551387847219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45984.551387847219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45984.551387847219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45984.551387847219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45984.551387847219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45984.551387847219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45984.551387847219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45984.551387847219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45984.551387847219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45984.551387847219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45984.551387847219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45984.551387847219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45984.551387847219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45984.551387847219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45984.551387847219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45984.551387847219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45984.551387847219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45984.551387847219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45984.551387847219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45984.551387847219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45984.551387847219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45984.551387847219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45984.551387847219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45984.551387847219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45984.551387847219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45984.551387847219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45984.551387847219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45984.551387847219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45984.551387847219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45984.551387847219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45984.551387847219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45984.551387847219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45984.551387847219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45984.551387847219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45984.551387847219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45984.551387847219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45984.551387847219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45984.551387847219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45984.551387847219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45984.551387847219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45984.551387847219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