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06" documentId="120_S{2AC9BD13-BADA-5192-A53E-5A8FF88502F6}" xr6:coauthVersionLast="47" xr6:coauthVersionMax="47" xr10:uidLastSave="{7625322D-B037-4A61-A8D2-2F71CB3F2E8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<sst xmlns="http://schemas.openxmlformats.org/spreadsheetml/2006/main" count="180282" uniqueCount="39125">
  <si>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</si>
  <si>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</si>
  <si>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</si>
  <si>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</si>
  <si>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</si>
  <si>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</si>
  <si>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</si>
  <si>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</si>
  <si>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</si>
  <si>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</si>
  <si>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</si>
  <si>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</si>
  <si>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</si>
  <si>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</si>
  <si>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</si>
  <si>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</si>
  <si>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</si>
  <si>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</si>
  <si>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</si>
  <si>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</si>
  <si>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</si>
  <si>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</si>
  <si>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</si>
  <si>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</si>
  <si>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</si>
  <si>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</si>
  <si>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</si>
  <si>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</si>
  <si>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</si>
  <si>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</si>
  <si>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</si>
  <si>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</si>
  <si>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</si>
  <si>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</si>
  <si>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</si>
  <si>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</si>
  <si>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</si>
  <si>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</si>
  <si>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</si>
  <si>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</si>
  <si>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</si>
  <si>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</si>
  <si>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</si>
  <si>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</si>
  <si>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</si>
  <si>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</si>
  <si>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</si>
  <si>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</si>
  <si>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</si>
  <si>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</si>
  <si>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</si>
  <si>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</si>
  <si>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</si>
  <si>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</si>
  <si>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</si>
  <si>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</si>
  <si>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</si>
  <si>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</si>
  <si>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</si>
  <si>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</si>
  <si>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</si>
  <si>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</si>
  <si>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</si>
  <si>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</si>
  <si>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</si>
  <si>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</si>
  <si>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</si>
  <si>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</si>
  <si>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</si>
  <si>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</si>
  <si>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</si>
  <si>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</si>
  <si>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</si>
  <si>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</si>
  <si>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</si>
  <si>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</si>
  <si>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</si>
  <si>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</si>
  <si>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</si>
  <si>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</si>
  <si>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</si>
  <si>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</si>
  <si>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</si>
  <si>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</si>
  <si>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</si>
  <si>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</si>
  <si>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</si>
  <si>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</si>
  <si>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</si>
  <si>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</si>
  <si>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</si>
  <si>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</si>
  <si>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</si>
  <si>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</si>
  <si>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</si>
  <si>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</si>
  <si>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</si>
  <si>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</si>
  <si>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</si>
  <si>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</si>
  <si>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</si>
  <si>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</si>
  <si>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</si>
  <si>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</si>
  <si>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</si>
  <si>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</si>
  <si>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</si>
  <si>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</si>
  <si>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</si>
  <si>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</si>
  <si>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</si>
  <si>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</si>
  <si>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</si>
  <si>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</si>
  <si>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</si>
  <si>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</si>
  <si>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</si>
  <si>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</si>
  <si>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</si>
  <si>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</si>
  <si>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</si>
  <si>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</si>
  <si>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</si>
  <si>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</si>
  <si>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</si>
  <si>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</si>
  <si>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</si>
  <si>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</si>
  <si>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</si>
  <si>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</si>
  <si>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</si>
  <si>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</si>
  <si>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</si>
  <si>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</si>
  <si>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</si>
  <si>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</si>
  <si>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</si>
  <si>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</si>
  <si>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</si>
  <si>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</si>
  <si>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</si>
  <si>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</si>
  <si>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</si>
  <si>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</si>
  <si>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</si>
  <si>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</si>
  <si>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</si>
  <si>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</si>
  <si>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</si>
  <si>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</si>
  <si>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</si>
  <si>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</si>
  <si>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</si>
  <si>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</si>
  <si>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</si>
  <si>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</si>
  <si>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</si>
  <si>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</si>
  <si>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</si>
  <si>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</si>
  <si>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</si>
  <si>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</si>
  <si>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</si>
  <si>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</si>
  <si>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</si>
  <si>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</si>
  <si>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</si>
  <si>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</si>
  <si>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</si>
  <si>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</si>
  <si>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</si>
  <si>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</si>
  <si>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</si>
  <si>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</si>
  <si>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</si>
  <si>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</si>
  <si>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</si>
  <si>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</si>
  <si>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</si>
  <si>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</si>
  <si>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</si>
  <si>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</si>
  <si>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</si>
  <si>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</si>
  <si>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</si>
  <si>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</si>
  <si>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</si>
  <si>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</si>
  <si>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</si>
  <si>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</si>
  <si>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</si>
  <si>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</si>
  <si>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</si>
  <si>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</si>
  <si>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</si>
  <si>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</si>
  <si>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</si>
  <si>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</si>
  <si>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</si>
  <si>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</si>
  <si>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</si>
  <si>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</si>
  <si>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</si>
  <si>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</si>
  <si>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</si>
  <si>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</si>
  <si>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</si>
  <si>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</si>
  <si>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</si>
  <si>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</si>
  <si>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</si>
  <si>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</si>
  <si>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</si>
  <si>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</si>
  <si>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</si>
  <si>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</si>
  <si>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</si>
  <si>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</si>
  <si>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</si>
  <si>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</si>
  <si>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</si>
  <si>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</si>
  <si>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</si>
  <si>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</si>
  <si>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</si>
  <si>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</si>
  <si>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</si>
  <si>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</si>
  <si>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</si>
  <si>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</si>
  <si>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</si>
  <si>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</si>
  <si>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</si>
  <si>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</si>
  <si>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</si>
  <si>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</si>
  <si>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</si>
  <si>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</si>
  <si>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</si>
  <si>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</si>
  <si>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</si>
  <si>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</si>
  <si>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</si>
  <si>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</si>
  <si>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</si>
  <si>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</si>
  <si>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</si>
  <si>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</si>
  <si>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</si>
  <si>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</si>
  <si>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</si>
  <si>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</si>
  <si>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</si>
  <si>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</si>
  <si>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</si>
  <si>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</si>
  <si>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</si>
  <si>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</si>
  <si>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</si>
  <si>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</si>
  <si>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</si>
  <si>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</si>
  <si>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</si>
  <si>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</si>
  <si>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</si>
  <si>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</si>
  <si>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</si>
  <si>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</si>
  <si>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</si>
  <si>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</si>
  <si>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</si>
  <si>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</si>
  <si>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</si>
  <si>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</si>
  <si>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</si>
  <si>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</si>
  <si>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</si>
  <si>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</si>
  <si>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</si>
  <si>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</si>
  <si>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</si>
  <si>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</si>
  <si>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</si>
  <si>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</si>
  <si>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</si>
  <si>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</si>
  <si>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</si>
  <si>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</si>
  <si>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</si>
  <si>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</si>
  <si>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</si>
  <si>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</si>
  <si>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</si>
  <si>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</si>
  <si>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</si>
  <si>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</si>
  <si>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</si>
  <si>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</si>
  <si>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</si>
  <si>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</si>
  <si>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</si>
  <si>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</si>
  <si>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</si>
  <si>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</si>
  <si>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</si>
  <si>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</si>
  <si>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</si>
  <si>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</si>
  <si>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</si>
  <si>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</si>
  <si>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</si>
  <si>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</si>
  <si>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</si>
  <si>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</si>
  <si>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</si>
  <si>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</si>
  <si>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</si>
  <si>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</si>
  <si>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</si>
  <si>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</si>
  <si>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</si>
  <si>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</si>
  <si>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</si>
  <si>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</si>
  <si>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</si>
  <si>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</si>
  <si>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</si>
  <si>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</si>
  <si>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</si>
  <si>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</si>
  <si>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</si>
  <si>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</si>
  <si>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</si>
  <si>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</si>
  <si>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</si>
  <si>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</si>
  <si>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</si>
  <si>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</si>
  <si>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</si>
  <si>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</si>
  <si>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</si>
  <si>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</si>
  <si>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</si>
  <si>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</si>
  <si>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</si>
  <si>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</si>
  <si>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</si>
  <si>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</si>
  <si>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</si>
  <si>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</si>
  <si>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</si>
  <si>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</si>
  <si>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</si>
  <si>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</si>
  <si>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</si>
  <si>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</si>
  <si>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</si>
  <si>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</si>
  <si>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</si>
  <si>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</si>
  <si>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</si>
  <si>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</si>
  <si>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</si>
  <si>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</si>
  <si>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</si>
  <si>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</si>
  <si>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</si>
  <si>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</si>
  <si>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</si>
  <si>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</si>
  <si>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</si>
  <si>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</si>
  <si>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</si>
  <si>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</si>
  <si>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</si>
  <si>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</si>
  <si>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</si>
  <si>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</si>
  <si>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</si>
  <si>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</si>
  <si>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</si>
  <si>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</si>
  <si>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</si>
  <si>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</si>
  <si>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</si>
  <si>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</si>
  <si>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</si>
  <si>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</si>
  <si>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</si>
  <si>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</si>
  <si>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</si>
  <si>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</si>
  <si>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</si>
  <si>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</si>
  <si>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</si>
  <si>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</si>
  <si>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</si>
  <si>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</si>
  <si>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</si>
  <si>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</si>
  <si>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</si>
  <si>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</si>
  <si>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</si>
  <si>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</si>
  <si>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</si>
  <si>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</si>
  <si>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</si>
  <si>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</si>
  <si>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</si>
  <si>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</si>
  <si>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</si>
  <si>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</si>
  <si>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</si>
  <si>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</si>
  <si>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</si>
  <si>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</si>
  <si>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</si>
  <si>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</si>
  <si>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</si>
  <si>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</si>
  <si>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</si>
  <si>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</si>
  <si>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</si>
  <si>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</si>
  <si>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</si>
  <si>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</si>
  <si>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</si>
  <si>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</si>
  <si>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</si>
  <si>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</si>
  <si>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</si>
  <si>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</si>
  <si>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</si>
  <si>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</si>
  <si>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</si>
  <si>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</si>
  <si>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</si>
  <si>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</si>
  <si>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</si>
  <si>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</si>
  <si>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</si>
  <si>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</si>
  <si>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</si>
  <si>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</si>
  <si>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</si>
  <si>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</si>
  <si>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</si>
  <si>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</si>
  <si>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</si>
  <si>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</si>
  <si>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</si>
  <si>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</si>
  <si>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</si>
  <si>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</si>
  <si>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</si>
  <si>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</si>
  <si>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</si>
  <si>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</si>
  <si>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</si>
  <si>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</si>
  <si>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</si>
  <si>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</si>
  <si>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</si>
  <si>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</si>
  <si>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</si>
  <si>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</si>
  <si>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</si>
  <si>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</si>
  <si>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</si>
  <si>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</si>
  <si>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</si>
  <si>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</si>
  <si>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</si>
  <si>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</si>
  <si>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</si>
  <si>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</si>
  <si>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</si>
  <si>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</si>
  <si>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</si>
  <si>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</si>
  <si>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</si>
  <si>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</si>
  <si>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</si>
  <si>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</si>
  <si>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</si>
  <si>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</si>
  <si>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</si>
  <si>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</si>
  <si>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</si>
  <si>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</si>
  <si>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</si>
  <si>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</si>
  <si>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</si>
  <si>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</si>
  <si>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</si>
  <si>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</si>
  <si>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</si>
  <si>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</si>
  <si>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</si>
  <si>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</si>
  <si>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</si>
  <si>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</si>
  <si>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</si>
  <si>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</si>
  <si>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</si>
  <si>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</si>
  <si>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</si>
  <si>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</si>
  <si>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</si>
  <si>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</si>
  <si>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</si>
  <si>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</si>
  <si>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</si>
  <si>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</si>
  <si>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</si>
  <si>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</si>
  <si>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</si>
  <si>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</si>
  <si>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</si>
  <si>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</si>
  <si>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</si>
  <si>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</si>
  <si>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</si>
  <si>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</si>
  <si>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</si>
  <si>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</si>
  <si>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</si>
  <si>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</si>
  <si>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</si>
  <si>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</si>
  <si>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</si>
  <si>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</si>
  <si>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</si>
  <si>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</si>
  <si>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</si>
  <si>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</si>
  <si>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</si>
  <si>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</si>
  <si>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</si>
  <si>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</si>
  <si>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</si>
  <si>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</si>
  <si>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</si>
  <si>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</si>
  <si>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</si>
  <si>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</si>
  <si>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</si>
  <si>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</si>
  <si>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</si>
  <si>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</si>
  <si>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</si>
  <si>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</si>
  <si>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</si>
  <si>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</si>
  <si>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</si>
  <si>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</si>
  <si>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</si>
  <si>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</si>
  <si>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</si>
  <si>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</si>
  <si>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</si>
  <si>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</si>
  <si>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</si>
  <si>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</si>
  <si>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</si>
  <si>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</si>
  <si>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</si>
  <si>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</si>
  <si>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</si>
  <si>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</si>
  <si>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</si>
  <si>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</si>
  <si>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</si>
  <si>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</si>
  <si>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</si>
  <si>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</si>
  <si>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</si>
  <si>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</si>
  <si>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</si>
  <si>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</si>
  <si>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</si>
  <si>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</si>
  <si>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</si>
  <si>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</si>
  <si>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</si>
  <si>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</si>
  <si>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</si>
  <si>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</si>
  <si>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</si>
  <si>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</si>
  <si>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</si>
  <si>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</si>
  <si>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</si>
  <si>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</si>
  <si>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</si>
  <si>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</si>
  <si>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</si>
  <si>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</si>
  <si>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</si>
  <si>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</si>
  <si>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</si>
  <si>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</si>
  <si>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</si>
  <si>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</si>
  <si>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</si>
  <si>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</si>
  <si>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</si>
  <si>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</si>
  <si>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</si>
  <si>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</si>
  <si>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</si>
  <si>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</si>
  <si>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</si>
  <si>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</si>
  <si>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</si>
  <si>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</si>
  <si>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</si>
  <si>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</si>
  <si>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</si>
  <si>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</si>
  <si>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</si>
  <si>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</si>
  <si>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</si>
  <si>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</si>
  <si>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</si>
  <si>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</si>
  <si>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</si>
  <si>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</si>
  <si>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</si>
  <si>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</si>
  <si>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</si>
  <si>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</si>
  <si>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</si>
  <si>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</si>
  <si>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</si>
  <si>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</si>
  <si>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</si>
  <si>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</si>
  <si>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</si>
  <si>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</si>
  <si>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</si>
  <si>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</si>
  <si>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</si>
  <si>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</si>
  <si>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</si>
  <si>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</si>
  <si>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</si>
  <si>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</si>
  <si>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</si>
  <si>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</si>
  <si>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</si>
  <si>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</si>
  <si>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</si>
  <si>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</si>
  <si>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</si>
  <si>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</si>
  <si>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</si>
  <si>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</si>
  <si>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</si>
  <si>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</si>
  <si>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</si>
  <si>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</si>
  <si>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</si>
  <si>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</si>
  <si>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</si>
  <si>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</si>
  <si>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</si>
  <si>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</si>
  <si>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</si>
  <si>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</si>
  <si>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</si>
  <si>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</si>
  <si>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</si>
  <si>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</si>
  <si>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</si>
  <si>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</si>
  <si>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</si>
  <si>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</si>
  <si>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</si>
  <si>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</si>
  <si>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</si>
  <si>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</si>
  <si>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</si>
  <si>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</si>
  <si>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</si>
  <si>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</si>
  <si>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</si>
  <si>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</si>
  <si>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</si>
  <si>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</si>
  <si>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</si>
  <si>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</si>
  <si>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</si>
  <si>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</si>
  <si>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</si>
  <si>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</si>
  <si>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</si>
  <si>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</si>
  <si>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</si>
  <si>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</si>
  <si>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</si>
  <si>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</si>
  <si>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</si>
  <si>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</si>
  <si>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</si>
  <si>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</si>
  <si>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</si>
  <si>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</si>
  <si>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</si>
  <si>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</si>
  <si>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</si>
  <si>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</si>
  <si>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</si>
  <si>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</si>
  <si>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</si>
  <si>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</si>
  <si>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</si>
  <si>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</si>
  <si>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</si>
  <si>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</si>
  <si>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</si>
  <si>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</si>
  <si>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</si>
  <si>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</si>
  <si>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</si>
  <si>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</si>
  <si>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</si>
  <si>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</si>
  <si>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</si>
  <si>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</si>
  <si>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</si>
  <si>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</si>
  <si>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</si>
  <si>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</si>
  <si>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</si>
  <si>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</si>
  <si>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</si>
  <si>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</si>
  <si>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</si>
  <si>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</si>
  <si>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</si>
  <si>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</si>
  <si>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</si>
  <si>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</si>
  <si>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</si>
  <si>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</si>
  <si>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</si>
  <si>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</si>
  <si>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</si>
  <si>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</si>
  <si>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</si>
  <si>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</si>
  <si>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</si>
  <si>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</si>
  <si>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</si>
  <si>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</si>
  <si>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</si>
  <si>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</si>
  <si>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</si>
  <si>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</si>
  <si>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</si>
  <si>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</si>
  <si>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</si>
  <si>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</si>
  <si>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</si>
  <si>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</si>
  <si>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</si>
  <si>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</si>
  <si>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</si>
  <si>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</si>
  <si>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</si>
  <si>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</si>
  <si>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</si>
  <si>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</si>
  <si>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</si>
  <si>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</si>
  <si>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</si>
  <si>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</si>
  <si>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</si>
  <si>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</si>
  <si>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</si>
  <si>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</si>
  <si>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</si>
  <si>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</si>
  <si>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</si>
  <si>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</si>
  <si>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</si>
  <si>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</si>
  <si>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</si>
  <si>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</si>
  <si>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</si>
  <si>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</si>
  <si>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</si>
  <si>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</si>
  <si>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</si>
  <si>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</si>
  <si>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</si>
  <si>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</si>
  <si>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</si>
  <si>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</si>
  <si>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</si>
  <si>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</si>
  <si>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</si>
  <si>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</si>
  <si>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</si>
  <si>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</si>
  <si>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</si>
  <si>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</si>
  <si>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</si>
  <si>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</si>
  <si>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</si>
  <si>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</si>
  <si>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</si>
  <si>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</si>
  <si>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</si>
  <si>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</si>
  <si>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</si>
  <si>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</si>
  <si>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</si>
  <si>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</si>
  <si>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</si>
  <si>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</si>
  <si>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</si>
  <si>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</si>
  <si>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</si>
  <si>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</si>
  <si>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</si>
  <si>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</si>
  <si>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</si>
  <si>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</si>
  <si>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</si>
  <si>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</si>
  <si>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</si>
  <si>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</si>
  <si>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</si>
  <si>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</si>
  <si>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</si>
  <si>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</si>
  <si>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</si>
  <si>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</si>
  <si>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</si>
  <si>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</si>
  <si>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</si>
  <si>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</si>
  <si>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</si>
  <si>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</si>
  <si>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</si>
  <si>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</si>
  <si>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</si>
  <si>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</si>
  <si>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</si>
  <si>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</si>
  <si>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</si>
  <si>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</si>
  <si>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</si>
  <si>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</si>
  <si>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</si>
  <si>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</si>
  <si>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</si>
  <si>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</si>
  <si>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</si>
  <si>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</si>
  <si>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</si>
  <si>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</si>
  <si>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</si>
  <si>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</si>
  <si>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</si>
  <si>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</si>
  <si>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</si>
  <si>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</si>
  <si>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</si>
  <si>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</si>
  <si>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</si>
  <si>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</si>
  <si>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</si>
  <si>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</si>
  <si>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</si>
  <si>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</si>
  <si>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</si>
  <si>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</si>
  <si>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</si>
  <si>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</si>
  <si>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</si>
  <si>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</si>
  <si>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</si>
  <si>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</si>
  <si>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</si>
  <si>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</si>
  <si>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</si>
  <si>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</si>
  <si>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</si>
  <si>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</si>
  <si>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</si>
  <si>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</si>
  <si>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</si>
  <si>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</si>
  <si>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</si>
  <si>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</si>
  <si>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</si>
  <si>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</si>
  <si>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</si>
  <si>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</si>
  <si>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</si>
  <si>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</si>
  <si>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</si>
  <si>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</si>
  <si>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</si>
  <si>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</si>
  <si>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</si>
  <si>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</si>
  <si>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</si>
  <si>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</si>
  <si>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</si>
  <si>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</si>
  <si>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</si>
  <si>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</si>
  <si>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</si>
  <si>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</si>
  <si>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</si>
  <si>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</si>
  <si>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</si>
  <si>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</si>
  <si>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</si>
  <si>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</si>
  <si>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</si>
  <si>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</si>
  <si>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</si>
  <si>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</si>
  <si>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</si>
  <si>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</si>
  <si>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</si>
  <si>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</si>
  <si>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</si>
  <si>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</si>
  <si>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</si>
  <si>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</si>
  <si>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</si>
  <si>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</si>
  <si>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</si>
  <si>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</si>
  <si>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</si>
  <si>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</si>
  <si>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</si>
  <si>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</si>
  <si>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</si>
  <si>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</si>
  <si>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</si>
  <si>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</si>
  <si>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</si>
  <si>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</si>
  <si>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</si>
  <si>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</si>
  <si>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</si>
  <si>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</si>
  <si>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</si>
  <si>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</si>
  <si>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</si>
  <si>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</si>
  <si>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</si>
  <si>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</si>
  <si>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</si>
  <si>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</si>
  <si>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</si>
  <si>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</si>
  <si>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</si>
  <si>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</si>
  <si>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</si>
  <si>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</si>
  <si>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</si>
  <si>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</si>
  <si>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</si>
  <si>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</si>
  <si>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</si>
  <si>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</si>
  <si>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</si>
  <si>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</si>
  <si>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</si>
  <si>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</si>
  <si>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</si>
  <si>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</si>
  <si>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</si>
  <si>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</si>
  <si>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</si>
  <si>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</si>
  <si>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</si>
  <si>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</si>
  <si>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</si>
  <si>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</si>
  <si>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</si>
  <si>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</si>
  <si>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</si>
  <si>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</si>
  <si>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</si>
  <si>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</si>
  <si>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</si>
  <si>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</si>
  <si>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</si>
  <si>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</si>
  <si>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</si>
  <si>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</si>
  <si>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</si>
  <si>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</si>
  <si>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</si>
  <si>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</si>
  <si>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</si>
  <si>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</si>
  <si>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</si>
  <si>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</si>
  <si>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</si>
  <si>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</si>
  <si>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</si>
  <si>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</si>
  <si>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</si>
  <si>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</si>
  <si>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</si>
  <si>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</si>
  <si>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</si>
  <si>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</si>
  <si>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</si>
  <si>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</si>
  <si>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</si>
  <si>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</si>
  <si>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</si>
  <si>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</si>
  <si>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</si>
  <si>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</si>
  <si>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</si>
  <si>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</si>
  <si>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</si>
  <si>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</si>
  <si>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</si>
  <si>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</si>
  <si>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</si>
  <si>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</si>
  <si>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</si>
  <si>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</si>
  <si>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</si>
  <si>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</si>
  <si>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</si>
  <si>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</si>
  <si>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</si>
  <si>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</si>
  <si>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</si>
  <si>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</si>
  <si>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</si>
  <si>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</si>
  <si>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</si>
  <si>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</si>
  <si>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</si>
  <si>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</si>
  <si>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</si>
  <si>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</si>
  <si>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</si>
  <si>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</si>
  <si>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</si>
  <si>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</si>
  <si>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</si>
  <si>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</si>
  <si>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</si>
  <si>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</si>
  <si>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</si>
  <si>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</si>
  <si>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</si>
  <si>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</si>
  <si>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</si>
  <si>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</si>
  <si>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</si>
  <si>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</si>
  <si>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</si>
  <si>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</si>
  <si>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</si>
  <si>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</si>
  <si>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</si>
  <si>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</si>
  <si>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</si>
  <si>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</si>
  <si>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</si>
  <si>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</si>
  <si>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</si>
  <si>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</si>
  <si>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</si>
  <si>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</si>
  <si>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</si>
  <si>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</si>
  <si>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</si>
  <si>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</si>
  <si>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</si>
  <si>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</si>
  <si>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</si>
  <si>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</si>
  <si>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</si>
  <si>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</si>
  <si>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</si>
  <si>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</si>
  <si>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</si>
  <si>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</si>
  <si>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</si>
  <si>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</si>
  <si>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</si>
  <si>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</si>
  <si>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</si>
  <si>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</si>
  <si>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</si>
  <si>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</si>
  <si>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</si>
  <si>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</si>
  <si>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</si>
  <si>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</si>
  <si>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</si>
  <si>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</si>
  <si>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</si>
  <si>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</si>
  <si>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</si>
  <si>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</si>
  <si>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</si>
  <si>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</si>
  <si>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</si>
  <si>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</si>
  <si>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</si>
  <si>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</si>
  <si>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</si>
  <si>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</si>
  <si>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</si>
  <si>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</si>
  <si>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</si>
  <si>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</si>
  <si>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</si>
  <si>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</si>
  <si>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</si>
  <si>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</si>
  <si>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</si>
  <si>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</si>
  <si>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</si>
  <si>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</si>
  <si>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</si>
  <si>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</si>
  <si>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</si>
  <si>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</si>
  <si>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</si>
  <si>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</si>
  <si>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</si>
  <si>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</si>
  <si>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</si>
  <si>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</si>
  <si>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</si>
  <si>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</si>
  <si>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</si>
  <si>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</si>
  <si>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</si>
  <si>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</si>
  <si>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</si>
  <si>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</si>
  <si>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</si>
  <si>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</si>
  <si>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</si>
  <si>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</si>
  <si>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</si>
  <si>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</si>
  <si>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</si>
  <si>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</si>
  <si>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</si>
  <si>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</si>
  <si>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</si>
  <si>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</si>
  <si>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</si>
  <si>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</si>
  <si>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</si>
  <si>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</si>
  <si>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</si>
  <si>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</si>
  <si>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</si>
  <si>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</si>
  <si>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</si>
  <si>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</si>
  <si>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</si>
  <si>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</si>
  <si>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</si>
  <si>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</si>
  <si>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</si>
  <si>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</si>
  <si>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</si>
  <si>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</si>
  <si>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</si>
  <si>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</si>
  <si>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</si>
  <si>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</si>
  <si>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</si>
  <si>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</si>
  <si>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</si>
  <si>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</si>
  <si>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</si>
  <si>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</si>
  <si>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</si>
  <si>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</si>
  <si>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</si>
  <si>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</si>
  <si>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</si>
  <si>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</si>
  <si>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</si>
  <si>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</si>
  <si>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</si>
  <si>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</si>
  <si>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</si>
  <si>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</si>
  <si>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</si>
  <si>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</si>
  <si>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</si>
  <si>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</si>
  <si>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</si>
  <si>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</si>
  <si>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</si>
  <si>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</si>
  <si>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</si>
  <si>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</si>
  <si>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</si>
  <si>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</si>
  <si>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</si>
  <si>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</si>
  <si>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</si>
  <si>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</si>
  <si>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</si>
  <si>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</si>
  <si>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</si>
  <si>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</si>
  <si>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</si>
  <si>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</si>
  <si>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</si>
  <si>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</si>
  <si>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</si>
  <si>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</si>
  <si>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</si>
  <si>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</si>
  <si>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</si>
  <si>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</si>
  <si>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</si>
  <si>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</si>
  <si>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</si>
  <si>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</si>
  <si>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</si>
  <si>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</si>
  <si>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</si>
  <si>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</si>
  <si>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</si>
  <si>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</si>
  <si>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</si>
  <si>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</si>
  <si>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</si>
  <si>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</si>
  <si>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</si>
  <si>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</si>
  <si>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</si>
  <si>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</si>
  <si>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</si>
  <si>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</si>
  <si>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</si>
  <si>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</si>
  <si>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</si>
  <si>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</si>
  <si>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</si>
  <si>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</si>
  <si>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</si>
  <si>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</si>
  <si>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</si>
  <si>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</si>
  <si>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</si>
  <si>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</si>
  <si>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</si>
  <si>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</si>
  <si>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</si>
  <si>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</si>
  <si>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</si>
  <si>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</si>
  <si>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</si>
  <si>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</si>
  <si>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</si>
  <si>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</si>
  <si>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</si>
  <si>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</si>
  <si>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</si>
  <si>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</si>
  <si>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</si>
  <si>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</si>
  <si>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</si>
  <si>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</si>
  <si>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</si>
  <si>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</si>
  <si>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</si>
  <si>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</si>
  <si>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</si>
  <si>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</si>
  <si>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</si>
  <si>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</si>
  <si>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</si>
  <si>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</si>
  <si>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</si>
  <si>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</si>
  <si>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</si>
  <si>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</si>
  <si>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</si>
  <si>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</si>
  <si>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</si>
  <si>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</si>
  <si>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</si>
  <si>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</si>
  <si>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</si>
  <si>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</si>
  <si>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</si>
  <si>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</si>
  <si>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</si>
  <si>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</si>
  <si>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</si>
  <si>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</si>
  <si>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</si>
  <si>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</si>
  <si>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</si>
  <si>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</si>
  <si>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</si>
  <si>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</si>
  <si>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</si>
  <si>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</si>
  <si>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</si>
  <si>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</si>
  <si>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</si>
  <si>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</si>
  <si>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</si>
  <si>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</si>
  <si>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</si>
  <si>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</si>
  <si>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</si>
  <si>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</si>
  <si>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</si>
  <si>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</si>
  <si>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</si>
  <si>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</si>
  <si>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</si>
  <si>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</si>
  <si>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</si>
  <si>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</si>
  <si>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</si>
  <si>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</si>
  <si>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</si>
  <si>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</si>
  <si>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</si>
  <si>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</si>
  <si>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</si>
  <si>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</si>
  <si>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</si>
  <si>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</si>
  <si>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</si>
  <si>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</si>
  <si>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</si>
  <si>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</si>
  <si>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</si>
  <si>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</si>
  <si>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</si>
  <si>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</si>
  <si>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</si>
  <si>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</si>
  <si>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</si>
  <si>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</si>
  <si>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</si>
  <si>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</si>
  <si>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</si>
  <si>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</si>
  <si>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</si>
  <si>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</si>
  <si>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</si>
  <si>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</si>
  <si>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</si>
  <si>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</si>
  <si>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</si>
  <si>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</si>
  <si>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</si>
  <si>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</si>
  <si>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</si>
  <si>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</si>
  <si>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</si>
  <si>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</si>
  <si>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</si>
  <si>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</si>
  <si>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</si>
  <si>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</si>
  <si>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</si>
  <si>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</si>
  <si>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</si>
  <si>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</si>
  <si>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</si>
  <si>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</si>
  <si>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</si>
  <si>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</si>
  <si>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</si>
  <si>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</si>
  <si>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</si>
  <si>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</si>
  <si>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</si>
  <si>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</si>
  <si>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</si>
  <si>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</si>
  <si>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</si>
  <si>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</si>
  <si>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</si>
  <si>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</si>
  <si>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</si>
  <si>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</si>
  <si>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</si>
  <si>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</si>
  <si>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</si>
  <si>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</si>
  <si>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</si>
  <si>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</si>
  <si>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</si>
  <si>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</si>
  <si>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</si>
  <si>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</si>
  <si>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</si>
  <si>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</si>
  <si>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</si>
  <si>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</si>
  <si>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</si>
  <si>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</si>
  <si>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</si>
  <si>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</si>
  <si>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</si>
  <si>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</si>
  <si>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</si>
  <si>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</si>
  <si>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</si>
  <si>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</si>
  <si>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</si>
  <si>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</si>
  <si>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</si>
  <si>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</si>
  <si>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</si>
  <si>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</si>
  <si>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</si>
  <si>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</si>
  <si>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</si>
  <si>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</si>
  <si>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</si>
  <si>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</si>
  <si>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</si>
  <si>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</si>
  <si>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</si>
  <si>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</si>
  <si>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</si>
  <si>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</si>
  <si>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</si>
  <si>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</si>
  <si>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</si>
  <si>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</si>
  <si>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</si>
  <si>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</si>
  <si>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</si>
  <si>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</si>
  <si>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</si>
  <si>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</si>
  <si>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</si>
  <si>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</si>
  <si>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</si>
  <si>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</si>
  <si>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</si>
  <si>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</si>
  <si>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</si>
  <si>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</si>
  <si>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</si>
  <si>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</si>
  <si>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</si>
  <si>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</si>
  <si>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</si>
  <si>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</si>
  <si>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</si>
  <si>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</si>
  <si>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</si>
  <si>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</si>
  <si>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</si>
  <si>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</si>
  <si>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</si>
  <si>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</si>
  <si>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</si>
  <si>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</si>
  <si>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</si>
  <si>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</si>
  <si>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</si>
  <si>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</si>
  <si>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</si>
  <si>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</si>
  <si>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</si>
  <si>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</si>
  <si>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</si>
  <si>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</si>
  <si>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</si>
  <si>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</si>
  <si>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</si>
  <si>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</si>
  <si>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</si>
  <si>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</si>
  <si>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</si>
  <si>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</si>
  <si>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</si>
  <si>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</si>
  <si>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</si>
  <si>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</si>
  <si>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</si>
  <si>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</si>
  <si>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</si>
  <si>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</si>
  <si>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</si>
  <si>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</si>
  <si>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</si>
  <si>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</si>
  <si>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</si>
  <si>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</si>
  <si>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</si>
  <si>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</si>
  <si>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</si>
  <si>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</si>
  <si>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</si>
  <si>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</si>
  <si>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</si>
  <si>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</si>
  <si>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</si>
  <si>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</si>
  <si>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</si>
  <si>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</si>
  <si>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</si>
  <si>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</si>
  <si>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</si>
  <si>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</si>
  <si>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</si>
  <si>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</si>
  <si>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</si>
  <si>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</si>
  <si>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</si>
  <si>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</si>
  <si>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</si>
  <si>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</si>
  <si>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</si>
  <si>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</si>
  <si>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</si>
  <si>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</si>
  <si>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</si>
  <si>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</si>
  <si>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</si>
  <si>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</si>
  <si>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</si>
  <si>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</si>
  <si>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</si>
  <si>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</si>
  <si>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</si>
  <si>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</si>
  <si>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</si>
  <si>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</si>
  <si>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</si>
  <si>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</si>
  <si>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</si>
  <si>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</si>
  <si>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</si>
  <si>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</si>
  <si>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</si>
  <si>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</si>
  <si>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</si>
  <si>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</si>
  <si>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</si>
  <si>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</si>
  <si>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</si>
  <si>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</si>
  <si>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</si>
  <si>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</si>
  <si>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</si>
  <si>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</si>
  <si>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</si>
  <si>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</si>
  <si>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</si>
  <si>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</si>
  <si>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</si>
  <si>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</si>
  <si>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</si>
  <si>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</si>
  <si>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</si>
  <si>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</si>
  <si>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</si>
  <si>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</si>
  <si>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</si>
  <si>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</si>
  <si>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</si>
  <si>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</si>
  <si>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</si>
  <si>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</si>
  <si>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</si>
  <si>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</si>
  <si>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</si>
  <si>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</si>
  <si>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</si>
  <si>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</si>
  <si>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</si>
  <si>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</si>
  <si>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</si>
  <si>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</si>
  <si>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</si>
  <si>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</si>
  <si>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</si>
  <si>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</si>
  <si>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</si>
  <si>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</si>
  <si>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</si>
  <si>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</si>
  <si>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</si>
  <si>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</si>
  <si>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</si>
  <si>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</si>
  <si>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</si>
  <si>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</si>
  <si>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</si>
  <si>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</si>
  <si>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</si>
  <si>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</si>
  <si>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</si>
  <si>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</si>
  <si>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</si>
  <si>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</si>
  <si>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</si>
  <si>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</si>
  <si>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</si>
  <si>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</si>
  <si>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</si>
  <si>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</si>
  <si>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</si>
  <si>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</si>
  <si>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</si>
  <si>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</si>
  <si>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</si>
  <si>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</si>
  <si>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</si>
  <si>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</si>
  <si>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</si>
  <si>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</si>
  <si>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</si>
  <si>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</si>
  <si>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</si>
  <si>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</si>
  <si>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</si>
  <si>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</si>
  <si>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</si>
  <si>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</si>
  <si>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</si>
  <si>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</si>
  <si>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</si>
  <si>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</si>
  <si>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</si>
  <si>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</si>
  <si>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</si>
  <si>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</si>
  <si>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</si>
  <si>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</si>
  <si>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</si>
  <si>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</si>
  <si>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</si>
  <si>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</si>
  <si>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</si>
  <si>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</si>
  <si>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</si>
  <si>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</si>
  <si>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</si>
  <si>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</si>
  <si>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</si>
  <si>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</si>
  <si>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</si>
  <si>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</si>
  <si>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</si>
  <si>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</si>
  <si>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</si>
  <si>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</si>
  <si>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</si>
  <si>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</si>
  <si>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</si>
  <si>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</si>
  <si>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</si>
  <si>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</si>
  <si>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</si>
  <si>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</si>
  <si>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</si>
  <si>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</si>
  <si>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</si>
  <si>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</si>
  <si>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</si>
  <si>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</si>
  <si>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</si>
  <si>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</si>
  <si>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</si>
  <si>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</si>
  <si>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</si>
  <si>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</si>
  <si>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</si>
  <si>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</si>
  <si>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</si>
  <si>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</si>
  <si>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</si>
  <si>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</si>
  <si>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</si>
  <si>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</si>
  <si>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</si>
  <si>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</si>
  <si>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</si>
  <si>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</si>
  <si>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</si>
  <si>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</si>
  <si>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</si>
  <si>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</si>
  <si>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</si>
  <si>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</si>
  <si>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</si>
  <si>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</si>
  <si>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</si>
  <si>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</si>
  <si>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</si>
  <si>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</si>
  <si>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</si>
  <si>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</si>
  <si>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</si>
  <si>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</si>
  <si>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</si>
  <si>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</si>
  <si>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</si>
  <si>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</si>
  <si>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</si>
  <si>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</si>
  <si>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</si>
  <si>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</si>
  <si>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</si>
  <si>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</si>
  <si>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</si>
  <si>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</si>
  <si>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</si>
  <si>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</si>
  <si>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</si>
  <si>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</si>
  <si>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</si>
  <si>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</si>
  <si>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</si>
  <si>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</si>
  <si>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</si>
  <si>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</si>
  <si>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</si>
  <si>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</si>
  <si>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</si>
  <si>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</si>
  <si>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</si>
  <si>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</si>
  <si>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</si>
  <si>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</si>
  <si>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</si>
  <si>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</si>
  <si>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</si>
  <si>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</si>
  <si>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</si>
  <si>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</si>
  <si>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</si>
  <si>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</si>
  <si>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</si>
  <si>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</si>
  <si>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</si>
  <si>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</si>
  <si>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</si>
  <si>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</si>
  <si>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</si>
  <si>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</si>
  <si>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</si>
  <si>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</si>
  <si>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</si>
  <si>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</si>
  <si>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</si>
  <si>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</si>
  <si>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</si>
  <si>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</si>
  <si>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</si>
  <si>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</si>
  <si>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</si>
  <si>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</si>
  <si>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</si>
  <si>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</si>
  <si>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</si>
  <si>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</si>
  <si>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</si>
  <si>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</si>
  <si>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</si>
  <si>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</si>
  <si>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</si>
  <si>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</si>
  <si>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</si>
  <si>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</si>
  <si>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</si>
  <si>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</si>
  <si>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</si>
  <si>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</si>
  <si>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</si>
  <si>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</si>
  <si>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</si>
  <si>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</si>
  <si>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</si>
  <si>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</si>
  <si>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</si>
  <si>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</si>
  <si>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</si>
  <si>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</si>
  <si>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</si>
  <si>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</si>
  <si>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</si>
  <si>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</si>
  <si>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</si>
  <si>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</si>
  <si>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</si>
  <si>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</si>
  <si>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</si>
  <si>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</si>
  <si>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</si>
  <si>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</si>
  <si>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</si>
  <si>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</si>
  <si>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</si>
  <si>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</si>
  <si>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</si>
  <si>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</si>
  <si>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</si>
  <si>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</si>
  <si>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</si>
  <si>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</si>
  <si>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</si>
  <si>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</si>
  <si>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</si>
  <si>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</si>
  <si>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</si>
  <si>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</si>
  <si>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</si>
  <si>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</si>
  <si>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</si>
  <si>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</si>
  <si>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</si>
  <si>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</si>
  <si>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</si>
  <si>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</si>
  <si>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</si>
  <si>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</si>
  <si>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</si>
  <si>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</si>
  <si>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</si>
  <si>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</si>
  <si>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</si>
  <si>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</si>
  <si>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</si>
  <si>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</si>
  <si>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</si>
  <si>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</si>
  <si>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</si>
  <si>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</si>
  <si>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</si>
  <si>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</si>
  <si>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</si>
  <si>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</si>
  <si>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</si>
  <si>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</si>
  <si>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</si>
  <si>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</si>
  <si>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</si>
  <si>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</si>
  <si>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</si>
  <si>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</si>
  <si>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</si>
  <si>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</si>
  <si>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</si>
  <si>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</si>
  <si>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</si>
  <si>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</si>
  <si>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</si>
  <si>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</si>
  <si>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</si>
  <si>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</si>
  <si>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</si>
  <si>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</si>
  <si>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</si>
  <si>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</si>
  <si>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</si>
  <si>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</si>
  <si>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</si>
  <si>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</si>
  <si>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</si>
  <si>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</si>
  <si>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</si>
  <si>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</si>
  <si>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</si>
  <si>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</si>
  <si>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</si>
  <si>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</si>
  <si>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</si>
  <si>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</si>
  <si>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</si>
  <si>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</si>
  <si>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</si>
  <si>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</si>
  <si>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</si>
  <si>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</si>
  <si>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</si>
  <si>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</si>
  <si>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</si>
  <si>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</si>
  <si>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</si>
  <si>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</si>
  <si>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</si>
  <si>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</si>
  <si>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</si>
  <si>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</si>
  <si>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</si>
  <si>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</si>
  <si>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</si>
  <si>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</si>
  <si>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</si>
  <si>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</si>
  <si>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</si>
  <si>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</si>
  <si>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</si>
  <si>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</si>
  <si>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</si>
  <si>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</si>
  <si>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</si>
  <si>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</si>
  <si>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</si>
  <si>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</si>
  <si>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</si>
  <si>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</si>
  <si>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</si>
  <si>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</si>
  <si>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</si>
  <si>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</si>
  <si>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</si>
  <si>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</si>
  <si>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</si>
  <si>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</si>
  <si>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</si>
  <si>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</si>
  <si>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</si>
  <si>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</si>
  <si>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</si>
  <si>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</si>
  <si>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</si>
  <si>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</si>
  <si>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</si>
  <si>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</si>
  <si>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</si>
  <si>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</si>
  <si>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</si>
  <si>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</si>
  <si>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</si>
  <si>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</si>
  <si>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</si>
  <si>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</si>
  <si>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</si>
  <si>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</si>
  <si>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</si>
  <si>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</si>
  <si>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</si>
  <si>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</si>
  <si>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</si>
  <si>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</si>
  <si>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</si>
  <si>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</si>
  <si>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</si>
  <si>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</si>
  <si>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</si>
  <si>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</si>
  <si>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</si>
  <si>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</si>
  <si>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</si>
  <si>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</si>
  <si>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</si>
  <si>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</si>
  <si>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</si>
  <si>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</si>
  <si>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</si>
  <si>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</si>
  <si>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</si>
  <si>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</si>
  <si>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</si>
  <si>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</si>
  <si>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</si>
  <si>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</si>
  <si>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</si>
  <si>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</si>
  <si>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</si>
  <si>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</si>
  <si>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</si>
  <si>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</si>
  <si>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</si>
  <si>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</si>
  <si>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</si>
  <si>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</si>
  <si>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</si>
  <si>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</si>
  <si>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</si>
  <si>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</si>
  <si>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</si>
  <si>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</si>
  <si>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</si>
  <si>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</si>
  <si>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</si>
  <si>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</si>
  <si>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</si>
  <si>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</si>
  <si>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</si>
  <si>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</si>
  <si>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</si>
  <si>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</si>
  <si>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</si>
  <si>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</si>
  <si>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</si>
  <si>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</si>
  <si>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</si>
  <si>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</si>
  <si>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</si>
  <si>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</si>
  <si>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</si>
  <si>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</si>
  <si>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</si>
  <si>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</si>
  <si>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</si>
  <si>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</si>
  <si>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</si>
  <si>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</si>
  <si>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</si>
  <si>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</si>
  <si>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</si>
  <si>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</si>
  <si>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</si>
  <si>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</si>
  <si>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</si>
  <si>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</si>
  <si>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</si>
  <si>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</si>
  <si>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</si>
  <si>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</si>
  <si>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</si>
  <si>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</si>
  <si>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</si>
  <si>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</si>
  <si>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</si>
  <si>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</si>
  <si>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</si>
  <si>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</si>
  <si>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</si>
  <si>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</si>
  <si>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</si>
  <si>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</si>
  <si>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</si>
  <si>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</si>
  <si>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</si>
  <si>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</si>
  <si>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</si>
  <si>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</si>
  <si>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</si>
  <si>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</si>
  <si>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</si>
  <si>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</si>
  <si>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</si>
  <si>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</si>
  <si>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</si>
  <si>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</si>
  <si>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</si>
  <si>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</si>
  <si>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</si>
  <si>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</si>
  <si>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</si>
  <si>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</si>
  <si>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</si>
  <si>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</si>
  <si>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</si>
  <si>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</si>
  <si>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</si>
  <si>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</si>
  <si>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</si>
  <si>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</si>
  <si>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</si>
  <si>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</si>
  <si>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</si>
  <si>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</si>
  <si>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</si>
  <si>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</si>
  <si>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</si>
  <si>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</si>
  <si>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</si>
  <si>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</si>
  <si>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</si>
  <si>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</si>
  <si>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</si>
  <si>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</si>
  <si>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</si>
  <si>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</si>
  <si>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</si>
  <si>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</si>
  <si>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</si>
  <si>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</si>
  <si>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</si>
  <si>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</si>
  <si>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</si>
  <si>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</si>
  <si>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</si>
  <si>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</si>
  <si>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</si>
  <si>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</si>
  <si>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</si>
  <si>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</si>
  <si>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</si>
  <si>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</si>
  <si>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</si>
  <si>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</si>
  <si>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</si>
  <si>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</si>
  <si>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</si>
  <si>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</si>
  <si>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</si>
  <si>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</si>
  <si>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</si>
  <si>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</si>
  <si>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</si>
  <si>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</si>
  <si>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</si>
  <si>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</si>
  <si>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</si>
  <si>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</si>
  <si>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</si>
  <si>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</si>
  <si>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</si>
  <si>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</si>
  <si>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</si>
  <si>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</si>
  <si>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</si>
  <si>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</si>
  <si>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</si>
  <si>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</si>
  <si>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</si>
  <si>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</si>
  <si>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</si>
  <si>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</si>
  <si>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</si>
  <si>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</si>
  <si>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</si>
  <si>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</si>
  <si>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</si>
  <si>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</si>
  <si>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</si>
  <si>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</si>
  <si>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</si>
  <si>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</si>
  <si>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</si>
  <si>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</si>
  <si>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</si>
  <si>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</si>
  <si>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</si>
  <si>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</si>
  <si>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</si>
  <si>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</si>
  <si>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</si>
  <si>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</si>
  <si>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</si>
  <si>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</si>
  <si>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</si>
  <si>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</si>
  <si>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</si>
  <si>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</si>
  <si>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</si>
  <si>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</si>
  <si>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</si>
  <si>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</si>
  <si>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</si>
  <si>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</si>
  <si>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</si>
  <si>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</si>
  <si>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</si>
  <si>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</si>
  <si>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</si>
  <si>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</si>
  <si>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</si>
  <si>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</si>
  <si>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</si>
  <si>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</si>
  <si>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</si>
  <si>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</si>
  <si>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</si>
  <si>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</si>
  <si>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</si>
  <si>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</si>
  <si>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</si>
  <si>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</si>
  <si>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</si>
  <si>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</si>
  <si>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</si>
  <si>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</si>
  <si>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</si>
  <si>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</si>
  <si>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</si>
  <si>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</si>
  <si>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</si>
  <si>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</si>
  <si>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</si>
  <si>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</si>
  <si>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</si>
  <si>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</si>
  <si>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</si>
  <si>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</si>
  <si>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</si>
  <si>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</si>
  <si>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</si>
  <si>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</si>
  <si>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</si>
  <si>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</si>
  <si>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</si>
  <si>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</si>
  <si>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</si>
  <si>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</si>
  <si>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</si>
  <si>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</si>
  <si>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</si>
  <si>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</si>
  <si>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</si>
  <si>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</si>
  <si>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</si>
  <si>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</si>
  <si>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</si>
  <si>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</si>
  <si>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</si>
  <si>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</si>
  <si>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</si>
  <si>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</si>
  <si>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</si>
  <si>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</si>
  <si>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</si>
  <si>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</si>
  <si>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</si>
  <si>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</si>
  <si>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</si>
  <si>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</si>
  <si>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</si>
  <si>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</si>
  <si>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</si>
  <si>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</si>
  <si>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</si>
  <si>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</si>
  <si>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</si>
  <si>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</si>
  <si>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</si>
  <si>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</si>
  <si>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</si>
  <si>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</si>
  <si>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</si>
  <si>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</si>
  <si>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</si>
  <si>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</si>
  <si>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</si>
  <si>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</si>
  <si>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</si>
  <si>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</si>
  <si>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</si>
  <si>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</si>
  <si>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</si>
  <si>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</si>
  <si>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</si>
  <si>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</si>
  <si>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</si>
  <si>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</si>
  <si>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</si>
  <si>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</si>
  <si>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</si>
  <si>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</si>
  <si>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</si>
  <si>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</si>
  <si>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</si>
  <si>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</si>
  <si>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</si>
  <si>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</si>
  <si>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</si>
  <si>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</si>
  <si>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</si>
  <si>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</si>
  <si>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</si>
  <si>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</si>
  <si>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</si>
  <si>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</si>
  <si>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</si>
  <si>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</si>
  <si>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</si>
  <si>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</si>
  <si>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</si>
  <si>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</si>
  <si>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</si>
  <si>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</si>
  <si>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</si>
  <si>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</si>
  <si>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</si>
  <si>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</si>
  <si>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</si>
  <si>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</si>
  <si>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</si>
  <si>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</si>
  <si>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</si>
  <si>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</si>
  <si>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</si>
  <si>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</si>
  <si>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</si>
  <si>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</si>
  <si>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</si>
  <si>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</si>
  <si>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</si>
  <si>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</si>
  <si>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</si>
  <si>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</si>
  <si>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</si>
  <si>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</si>
  <si>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</si>
  <si>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</si>
  <si>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</si>
  <si>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</si>
  <si>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</si>
  <si>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</si>
  <si>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</si>
  <si>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</si>
  <si>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</si>
  <si>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</si>
  <si>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</si>
  <si>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</si>
  <si>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</si>
  <si>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</si>
  <si>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</si>
  <si>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</si>
  <si>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</si>
  <si>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</si>
  <si>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</si>
  <si>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</si>
  <si>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</si>
  <si>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</si>
  <si>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</si>
  <si>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</si>
  <si>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</si>
  <si>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</si>
  <si>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</si>
  <si>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</si>
  <si>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</si>
  <si>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</si>
  <si>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</si>
  <si>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</si>
  <si>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</si>
  <si>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</si>
  <si>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</si>
  <si>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</si>
  <si>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</si>
  <si>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</si>
  <si>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</si>
  <si>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</si>
  <si>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</si>
  <si>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</si>
  <si>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</si>
  <si>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</si>
  <si>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</si>
  <si>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</si>
  <si>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</si>
  <si>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</si>
  <si>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</si>
  <si>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</si>
  <si>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</si>
  <si>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</si>
  <si>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</si>
  <si>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</si>
  <si>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</si>
  <si>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</si>
  <si>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</si>
  <si>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</si>
  <si>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</si>
  <si>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</si>
  <si>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</si>
  <si>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</si>
  <si>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</si>
  <si>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</si>
  <si>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</si>
  <si>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</si>
  <si>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</si>
  <si>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</si>
  <si>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</si>
  <si>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</si>
  <si>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</si>
  <si>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</si>
  <si>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</si>
  <si>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</si>
  <si>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</si>
  <si>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</si>
  <si>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</si>
  <si>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</si>
  <si>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</si>
  <si>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</si>
  <si>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</si>
  <si>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</si>
  <si>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</si>
  <si>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</si>
  <si>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</si>
  <si>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</si>
  <si>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</si>
  <si>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</si>
  <si>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</si>
  <si>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</si>
  <si>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</si>
  <si>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</si>
  <si>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</si>
  <si>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</si>
  <si>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</si>
  <si>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</si>
  <si>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</si>
  <si>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</si>
  <si>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</si>
  <si>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</si>
  <si>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</si>
  <si>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</si>
  <si>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</si>
  <si>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</si>
  <si>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</si>
  <si>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</si>
  <si>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</si>
  <si>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</si>
  <si>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</si>
  <si>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</si>
  <si>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</si>
  <si>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</si>
  <si>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</si>
  <si>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</si>
  <si>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</si>
  <si>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</si>
  <si>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</si>
  <si>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</si>
  <si>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</si>
  <si>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</si>
  <si>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</si>
  <si>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</si>
  <si>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</si>
  <si>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</si>
  <si>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</si>
  <si>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</si>
  <si>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</si>
  <si>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</si>
  <si>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</si>
  <si>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</si>
  <si>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</si>
  <si>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</si>
  <si>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</si>
  <si>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</si>
  <si>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</si>
  <si>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</si>
  <si>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</si>
  <si>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</si>
  <si>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</si>
  <si>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</si>
  <si>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</si>
  <si>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</si>
  <si>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</si>
  <si>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</si>
  <si>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</si>
  <si>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</si>
  <si>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</si>
  <si>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</si>
  <si>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</si>
  <si>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</si>
  <si>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</si>
  <si>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</si>
  <si>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</si>
  <si>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</si>
  <si>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</si>
  <si>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</si>
  <si>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</si>
  <si>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</si>
  <si>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</si>
  <si>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</si>
  <si>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</si>
  <si>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</si>
  <si>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</si>
  <si>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</si>
  <si>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</si>
  <si>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</si>
  <si>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</si>
  <si>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</si>
  <si>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</si>
  <si>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</si>
  <si>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</si>
  <si>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</si>
  <si>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</si>
  <si>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</si>
  <si>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</si>
  <si>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</si>
  <si>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</si>
  <si>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</si>
  <si>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</si>
  <si>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</si>
  <si>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</si>
  <si>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</si>
  <si>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</si>
  <si>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</si>
  <si>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</si>
  <si>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</si>
  <si>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</si>
  <si>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</si>
  <si>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</si>
  <si>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</si>
  <si>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</si>
  <si>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</si>
  <si>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</si>
  <si>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</si>
  <si>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</si>
  <si>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</si>
  <si>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</si>
  <si>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</si>
  <si>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</si>
  <si>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</si>
  <si>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</si>
  <si>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</si>
  <si>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</si>
  <si>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</si>
  <si>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</si>
  <si>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</si>
  <si>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</si>
  <si>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</si>
  <si>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</si>
  <si>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</si>
  <si>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</si>
  <si>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</si>
  <si>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</si>
  <si>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</si>
  <si>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</si>
  <si>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</si>
  <si>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</si>
  <si>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</si>
  <si>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</si>
  <si>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</si>
  <si>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</si>
  <si>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</si>
  <si>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</si>
  <si>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</si>
  <si>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</si>
  <si>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</si>
  <si>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</si>
  <si>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</si>
  <si>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</si>
  <si>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</si>
  <si>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</si>
  <si>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</si>
  <si>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</si>
  <si>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</si>
  <si>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</si>
  <si>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</si>
  <si>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</si>
  <si>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</si>
  <si>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</si>
  <si>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</si>
  <si>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</si>
  <si>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</si>
  <si>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</si>
  <si>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</si>
  <si>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</si>
  <si>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</si>
  <si>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</si>
  <si>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</si>
  <si>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</si>
  <si>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</si>
  <si>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</si>
  <si>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</si>
  <si>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</si>
  <si>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</si>
  <si>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</si>
  <si>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</si>
  <si>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</si>
  <si>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</si>
  <si>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</si>
  <si>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</si>
  <si>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</si>
  <si>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</si>
  <si>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</si>
  <si>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</si>
  <si>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</si>
  <si>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</si>
  <si>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</si>
  <si>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</si>
  <si>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</si>
  <si>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</si>
  <si>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</si>
  <si>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</si>
  <si>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</si>
  <si>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</si>
  <si>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</si>
  <si>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</si>
  <si>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</si>
  <si>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</si>
  <si>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</si>
  <si>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</si>
  <si>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</si>
  <si>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</si>
  <si>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</si>
  <si>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</si>
  <si>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</si>
  <si>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</si>
  <si>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</si>
  <si>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</si>
  <si>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</si>
  <si>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</si>
  <si>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</si>
  <si>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</si>
  <si>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</si>
  <si>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</si>
  <si>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</si>
  <si>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</si>
  <si>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</si>
  <si>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</si>
  <si>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</si>
  <si>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</si>
  <si>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</si>
  <si>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</si>
  <si>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</si>
  <si>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</si>
  <si>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</si>
  <si>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</si>
  <si>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</si>
  <si>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</si>
  <si>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</si>
  <si>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</si>
  <si>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</si>
  <si>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</si>
  <si>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</si>
  <si>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</si>
  <si>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</si>
  <si>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</si>
  <si>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</si>
  <si>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</si>
  <si>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</si>
  <si>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</si>
  <si>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</si>
  <si>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</si>
  <si>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</si>
  <si>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</si>
  <si>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</si>
  <si>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</si>
  <si>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</si>
  <si>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</si>
  <si>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</si>
  <si>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</si>
  <si>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</si>
  <si>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</si>
  <si>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</si>
  <si>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</si>
  <si>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</si>
  <si>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</si>
  <si>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</si>
  <si>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</si>
  <si>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</si>
  <si>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</si>
  <si>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</si>
  <si>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</si>
  <si>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</si>
  <si>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</si>
  <si>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</si>
  <si>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</si>
  <si>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</si>
  <si>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</si>
  <si>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</si>
  <si>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</si>
  <si>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</si>
  <si>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</si>
  <si>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</si>
  <si>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</si>
  <si>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</si>
  <si>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</si>
  <si>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</si>
  <si>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</si>
  <si>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</si>
  <si>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</si>
  <si>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</si>
  <si>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</si>
  <si>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</si>
  <si>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</si>
  <si>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</si>
  <si>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</si>
  <si>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</si>
  <si>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</si>
  <si>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</si>
  <si>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</si>
  <si>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</si>
  <si>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</si>
  <si>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</si>
  <si>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</si>
  <si>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</si>
  <si>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</si>
  <si>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</si>
  <si>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</si>
  <si>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</si>
  <si>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</si>
  <si>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</si>
  <si>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</si>
  <si>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</si>
  <si>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</si>
  <si>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</si>
  <si>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</si>
  <si>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</si>
  <si>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</si>
  <si>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</si>
  <si>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</si>
  <si>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</si>
  <si>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</si>
  <si>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</si>
  <si>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</si>
  <si>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</si>
  <si>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</si>
  <si>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</si>
  <si>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</si>
  <si>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</si>
  <si>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</si>
  <si>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</si>
  <si>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</si>
  <si>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</si>
  <si>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</si>
  <si>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</si>
  <si>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</si>
  <si>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</si>
  <si>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</si>
  <si>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</si>
  <si>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</si>
  <si>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</si>
  <si>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</si>
  <si>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</si>
  <si>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</si>
  <si>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</si>
  <si>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</si>
  <si>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</si>
  <si>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</si>
  <si>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</si>
  <si>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</si>
  <si>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</si>
  <si>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</si>
  <si>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</si>
  <si>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</si>
  <si>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</si>
  <si>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</si>
  <si>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</si>
  <si>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</si>
  <si>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</si>
  <si>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</si>
  <si>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</si>
  <si>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</si>
  <si>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</si>
  <si>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</si>
  <si>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</si>
  <si>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</si>
  <si>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</si>
  <si>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</si>
  <si>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</si>
  <si>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</si>
  <si>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</si>
  <si>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</si>
  <si>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</si>
  <si>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</si>
  <si>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</si>
  <si>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</si>
  <si>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</si>
  <si>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</si>
  <si>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</si>
  <si>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</si>
  <si>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</si>
  <si>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</si>
  <si>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</si>
  <si>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</si>
  <si>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</si>
  <si>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</si>
  <si>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</si>
  <si>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</si>
  <si>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</si>
  <si>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</si>
  <si>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</si>
  <si>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</si>
  <si>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</si>
  <si>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</si>
  <si>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</si>
  <si>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</si>
  <si>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</si>
  <si>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</si>
  <si>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</si>
  <si>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</si>
  <si>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</si>
  <si>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</si>
  <si>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</si>
  <si>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</si>
  <si>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</si>
  <si>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</si>
  <si>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</si>
  <si>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</si>
  <si>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</si>
  <si>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</si>
  <si>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</si>
  <si>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</si>
  <si>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</si>
  <si>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</si>
  <si>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</si>
  <si>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</si>
  <si>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</si>
  <si>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</si>
  <si>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</si>
  <si>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</si>
  <si>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</si>
  <si>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</si>
  <si>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</si>
  <si>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</si>
  <si>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</si>
  <si>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</si>
  <si>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</si>
  <si>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</si>
  <si>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</si>
  <si>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</si>
  <si>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</si>
  <si>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</si>
  <si>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</si>
  <si>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</si>
  <si>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</si>
  <si>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</si>
  <si>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</si>
  <si>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</si>
  <si>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</si>
  <si>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</si>
  <si>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</si>
  <si>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</si>
  <si>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</si>
  <si>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</si>
  <si>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</si>
  <si>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</si>
  <si>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</si>
  <si>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</si>
  <si>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</si>
  <si>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</si>
  <si>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</si>
  <si>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</si>
  <si>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</si>
  <si>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</si>
  <si>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</si>
  <si>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</si>
  <si>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</si>
  <si>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</si>
  <si>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</si>
  <si>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</si>
  <si>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</si>
  <si>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</si>
  <si>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</si>
  <si>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</si>
  <si>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</si>
  <si>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</si>
  <si>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</si>
  <si>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</si>
  <si>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</si>
  <si>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</si>
  <si>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</si>
  <si>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</si>
  <si>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</si>
  <si>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</si>
  <si>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</si>
  <si>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</si>
  <si>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</si>
  <si>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</si>
  <si>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</si>
  <si>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</si>
  <si>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</si>
  <si>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</si>
  <si>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</si>
  <si>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</si>
  <si>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</si>
  <si>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</si>
  <si>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</si>
  <si>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</si>
  <si>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</si>
  <si>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</si>
  <si>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</si>
  <si>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</si>
  <si>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</si>
  <si>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</si>
  <si>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</si>
  <si>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</si>
  <si>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</si>
  <si>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</si>
  <si>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</si>
  <si>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</si>
  <si>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</si>
  <si>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</si>
  <si>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</si>
  <si>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</si>
  <si>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</si>
  <si>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</si>
  <si>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</si>
  <si>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</si>
  <si>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</si>
  <si>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</si>
  <si>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</si>
  <si>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</si>
  <si>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</si>
  <si>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</si>
  <si>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</si>
  <si>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</si>
  <si>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</si>
  <si>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</si>
  <si>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</si>
  <si>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</si>
  <si>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</si>
  <si>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</si>
  <si>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</si>
  <si>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</si>
  <si>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</si>
  <si>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</si>
  <si>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</si>
  <si>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</si>
  <si>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</si>
  <si>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</si>
  <si>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</si>
  <si>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</si>
  <si>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</si>
  <si>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</si>
  <si>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</si>
  <si>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</si>
  <si>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</si>
  <si>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</si>
  <si>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</si>
  <si>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</si>
  <si>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</si>
  <si>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</si>
  <si>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</si>
  <si>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</si>
  <si>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</si>
  <si>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</si>
  <si>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</si>
  <si>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</si>
  <si>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</si>
  <si>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</si>
  <si>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</si>
  <si>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</si>
  <si>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</si>
  <si>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</si>
  <si>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</si>
  <si>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</si>
  <si>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</si>
  <si>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</si>
  <si>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</si>
  <si>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</si>
  <si>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</si>
  <si>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</si>
  <si>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</si>
  <si>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</si>
  <si>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</si>
  <si>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</si>
  <si>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</si>
  <si>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</si>
  <si>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</si>
  <si>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</si>
  <si>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</si>
  <si>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</si>
  <si>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</si>
  <si>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</si>
  <si>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</si>
  <si>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</si>
  <si>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</si>
  <si>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</si>
  <si>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</si>
  <si>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</si>
  <si>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</si>
  <si>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</si>
  <si>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</si>
  <si>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</si>
  <si>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</si>
  <si>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</si>
  <si>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</si>
  <si>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</si>
  <si>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</si>
  <si>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</si>
  <si>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</si>
  <si>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</si>
  <si>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</si>
  <si>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</si>
  <si>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</si>
  <si>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</si>
  <si>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</si>
  <si>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</si>
  <si>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</si>
  <si>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</si>
  <si>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</si>
  <si>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</si>
  <si>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</si>
  <si>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</si>
  <si>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</si>
  <si>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</si>
  <si>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</si>
  <si>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</si>
  <si>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</si>
  <si>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</si>
  <si>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</si>
  <si>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</si>
  <si>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</si>
  <si>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</si>
  <si>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</si>
  <si>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</si>
  <si>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</si>
  <si>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</si>
  <si>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</si>
  <si>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</si>
  <si>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</si>
  <si>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</si>
  <si>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</si>
  <si>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</si>
  <si>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</si>
  <si>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</si>
  <si>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</si>
  <si>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</si>
  <si>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</si>
  <si>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</si>
  <si>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</si>
  <si>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</si>
  <si>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</si>
  <si>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</si>
  <si>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</si>
  <si>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</si>
  <si>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</si>
  <si>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</si>
  <si>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</si>
  <si>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</si>
  <si>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</si>
  <si>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</si>
  <si>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</si>
  <si>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</si>
  <si>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</si>
  <si>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</si>
  <si>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</si>
  <si>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</si>
  <si>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</si>
  <si>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</si>
  <si>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</si>
  <si>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</si>
  <si>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</si>
  <si>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</si>
  <si>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</si>
  <si>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</si>
  <si>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</si>
  <si>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</si>
  <si>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</si>
  <si>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</si>
  <si>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</si>
  <si>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</si>
  <si>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</si>
  <si>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</si>
  <si>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</si>
  <si>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</si>
  <si>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</si>
  <si>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</si>
  <si>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</si>
  <si>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</si>
  <si>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</si>
  <si>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</si>
  <si>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</si>
  <si>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</si>
  <si>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</si>
  <si>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</si>
  <si>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</si>
  <si>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</si>
  <si>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</si>
  <si>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</si>
  <si>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</si>
  <si>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</si>
  <si>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</si>
  <si>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</si>
  <si>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</si>
  <si>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</si>
  <si>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</si>
  <si>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</si>
  <si>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</si>
  <si>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</si>
  <si>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</si>
  <si>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</si>
  <si>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</si>
  <si>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</si>
  <si>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</si>
  <si>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</si>
  <si>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</si>
  <si>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</si>
  <si>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</si>
  <si>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</si>
  <si>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</si>
  <si>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</si>
  <si>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</si>
  <si>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</si>
  <si>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</si>
  <si>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</si>
  <si>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</si>
  <si>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</si>
  <si>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</si>
  <si>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</si>
  <si>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</si>
  <si>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</si>
  <si>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</si>
  <si>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</si>
  <si>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</si>
  <si>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</si>
  <si>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</si>
  <si>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</si>
  <si>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</si>
  <si>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</si>
  <si>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</si>
  <si>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</si>
  <si>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</si>
  <si>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</si>
  <si>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</si>
  <si>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</si>
  <si>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</si>
  <si>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</si>
  <si>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</si>
  <si>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</si>
  <si>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</si>
  <si>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</si>
  <si>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</si>
  <si>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</si>
  <si>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</si>
  <si>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</si>
  <si>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</si>
  <si>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</si>
  <si>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</si>
  <si>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</si>
  <si>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</si>
  <si>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</si>
  <si>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</si>
  <si>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</si>
  <si>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</si>
  <si>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</si>
  <si>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</si>
  <si>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</si>
  <si>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</si>
  <si>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</si>
  <si>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</si>
  <si>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</si>
  <si>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</si>
  <si>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</si>
  <si>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</si>
  <si>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</si>
  <si>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</si>
  <si>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</si>
  <si>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</si>
  <si>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</si>
  <si>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</si>
  <si>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</si>
  <si>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</si>
  <si>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</si>
  <si>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</si>
  <si>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</si>
  <si>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</si>
  <si>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</si>
  <si>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</si>
  <si>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</si>
  <si>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</si>
  <si>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</si>
  <si>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</si>
  <si>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</si>
  <si>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</si>
  <si>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</si>
  <si>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</si>
  <si>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</si>
  <si>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</si>
  <si>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</si>
  <si>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</si>
  <si>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</si>
  <si>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</si>
  <si>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</si>
  <si>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</si>
  <si>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</si>
  <si>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</si>
  <si>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</si>
  <si>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</si>
  <si>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</si>
  <si>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</si>
  <si>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</si>
  <si>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</si>
  <si>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</si>
  <si>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</si>
  <si>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</si>
  <si>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</si>
  <si>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</si>
  <si>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</si>
  <si>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</si>
  <si>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</si>
  <si>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</si>
  <si>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</si>
  <si>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</si>
  <si>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</si>
  <si>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</si>
  <si>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</si>
  <si>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</si>
  <si>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</si>
  <si>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</si>
  <si>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</si>
  <si>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</si>
  <si>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</si>
  <si>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</si>
  <si>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</si>
  <si>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</si>
  <si>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</si>
  <si>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</si>
  <si>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</si>
  <si>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</si>
  <si>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</si>
  <si>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</si>
  <si>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</si>
  <si>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</si>
  <si>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</si>
  <si>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</si>
  <si>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</si>
  <si>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</si>
  <si>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</si>
  <si>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</si>
  <si>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</si>
  <si>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</si>
  <si>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</si>
  <si>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</si>
  <si>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</si>
  <si>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</si>
  <si>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</si>
  <si>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</si>
  <si>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</si>
  <si>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</si>
  <si>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</si>
  <si>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</si>
  <si>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</si>
  <si>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</si>
  <si>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</si>
  <si>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</si>
  <si>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</si>
  <si>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</si>
  <si>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</si>
  <si>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</si>
  <si>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</si>
  <si>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</si>
  <si>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</si>
  <si>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</si>
  <si>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</si>
  <si>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</si>
  <si>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</si>
  <si>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</si>
  <si>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</si>
  <si>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</si>
  <si>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</si>
  <si>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</si>
  <si>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</si>
  <si>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</si>
  <si>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</si>
  <si>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</si>
  <si>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</si>
  <si>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</si>
  <si>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</si>
  <si>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</si>
  <si>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</si>
  <si>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</si>
  <si>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</si>
  <si>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</si>
  <si>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</si>
  <si>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</si>
  <si>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</si>
  <si>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</si>
  <si>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</si>
  <si>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</si>
  <si>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</si>
  <si>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</si>
  <si>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</si>
  <si>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</si>
  <si>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</si>
  <si>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</si>
  <si>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</si>
  <si>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</si>
  <si>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</si>
  <si>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</si>
  <si>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</si>
  <si>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</si>
  <si>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</si>
  <si>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</si>
  <si>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</si>
  <si>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</si>
  <si>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</si>
  <si>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</si>
  <si>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</si>
  <si>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</si>
  <si>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</si>
  <si>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</si>
  <si>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</si>
  <si>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</si>
  <si>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</si>
  <si>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</si>
  <si>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</si>
  <si>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</si>
  <si>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</si>
  <si>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</si>
  <si>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</si>
  <si>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</si>
  <si>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</si>
  <si>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</si>
  <si>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</si>
  <si>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</si>
  <si>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</si>
  <si>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</si>
  <si>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</si>
  <si>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</si>
  <si>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</si>
  <si>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</si>
  <si>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</si>
  <si>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</si>
  <si>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</si>
  <si>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</si>
  <si>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</si>
  <si>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</si>
  <si>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</si>
  <si>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</si>
  <si>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</si>
  <si>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</si>
  <si>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</si>
  <si>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</si>
  <si>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</si>
  <si>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</si>
  <si>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</si>
  <si>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</si>
  <si>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</si>
  <si>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</si>
  <si>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</si>
  <si>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</si>
  <si>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</si>
  <si>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</si>
  <si>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</si>
  <si>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</si>
  <si>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</si>
  <si>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</si>
  <si>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</si>
  <si>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</si>
  <si>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</si>
  <si>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</si>
  <si>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</si>
  <si>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</si>
  <si>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</si>
  <si>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</si>
  <si>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</si>
  <si>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</si>
  <si>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</si>
  <si>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</si>
  <si>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</si>
  <si>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</si>
  <si>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</si>
  <si>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</si>
  <si>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</si>
  <si>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</si>
  <si>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</si>
  <si>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</si>
  <si>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</si>
  <si>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</si>
  <si>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</si>
  <si>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</si>
  <si>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</si>
  <si>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</si>
  <si>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</si>
  <si>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</si>
  <si>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</si>
  <si>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</si>
  <si>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</si>
  <si>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</si>
  <si>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</si>
  <si>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</si>
  <si>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</si>
  <si>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</si>
  <si>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</si>
  <si>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</si>
  <si>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</si>
  <si>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</si>
  <si>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</si>
  <si>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</si>
  <si>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</si>
  <si>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</si>
  <si>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</si>
  <si>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</si>
  <si>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</si>
  <si>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</si>
  <si>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</si>
  <si>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</si>
  <si>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</si>
  <si>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</si>
  <si>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</si>
  <si>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</si>
  <si>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</si>
  <si>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</si>
  <si>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</si>
  <si>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</si>
  <si>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</si>
  <si>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</si>
  <si>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</si>
  <si>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</si>
  <si>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</si>
  <si>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</si>
  <si>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</si>
  <si>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</si>
  <si>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</si>
  <si>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</si>
  <si>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</si>
  <si>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</si>
  <si>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</si>
  <si>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</si>
  <si>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</si>
  <si>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</si>
  <si>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</si>
  <si>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</si>
  <si>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</si>
  <si>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</si>
  <si>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</si>
  <si>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</si>
  <si>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</si>
  <si>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</si>
  <si>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</si>
  <si>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</si>
  <si>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</si>
  <si>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</si>
  <si>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</si>
  <si>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</si>
  <si>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</si>
  <si>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</si>
  <si>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</si>
  <si>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</si>
  <si>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</si>
  <si>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</si>
  <si>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</si>
  <si>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</si>
  <si>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</si>
  <si>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</si>
  <si>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</si>
  <si>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</si>
  <si>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</si>
  <si>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</si>
  <si>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</si>
  <si>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</si>
  <si>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</si>
  <si>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</si>
  <si>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</si>
  <si>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</si>
  <si>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</si>
  <si>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</si>
  <si>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</si>
  <si>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</si>
  <si>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</si>
  <si>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</si>
  <si>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</si>
  <si>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</si>
  <si>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</si>
  <si>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</si>
  <si>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</si>
  <si>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</si>
  <si>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</si>
  <si>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</si>
  <si>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</si>
  <si>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</si>
  <si>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</si>
  <si>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</si>
  <si>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</si>
  <si>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</si>
  <si>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</si>
  <si>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</si>
  <si>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</si>
  <si>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</si>
  <si>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</si>
  <si>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</si>
  <si>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</si>
  <si>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</si>
  <si>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</si>
  <si>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</si>
  <si>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</si>
  <si>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</si>
  <si>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</si>
  <si>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</si>
  <si>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</si>
  <si>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</si>
  <si>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</si>
  <si>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</si>
  <si>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</si>
  <si>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</si>
  <si>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</si>
  <si>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</si>
  <si>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</si>
  <si>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</si>
  <si>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</si>
  <si>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</si>
  <si>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</si>
  <si>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</si>
  <si>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</si>
  <si>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</si>
  <si>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</si>
  <si>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</si>
  <si>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</si>
  <si>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</si>
  <si>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</si>
  <si>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</si>
  <si>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</si>
  <si>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</si>
  <si>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</si>
  <si>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</si>
  <si>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</si>
  <si>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</si>
  <si>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</si>
  <si>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</si>
  <si>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</si>
  <si>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</si>
  <si>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</si>
  <si>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</si>
  <si>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</si>
  <si>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</si>
  <si>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</si>
  <si>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</si>
  <si>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</si>
  <si>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</si>
  <si>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</si>
  <si>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</si>
  <si>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</si>
  <si>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</si>
  <si>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</si>
  <si>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</si>
  <si>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</si>
  <si>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</si>
  <si>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</si>
  <si>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</si>
  <si>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</si>
  <si>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</si>
  <si>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</si>
  <si>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</si>
  <si>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</si>
  <si>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</si>
  <si>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</si>
  <si>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</si>
  <si>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</si>
  <si>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</si>
  <si>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</si>
  <si>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</si>
  <si>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</si>
  <si>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</si>
  <si>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</si>
  <si>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</si>
  <si>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</si>
  <si>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</si>
  <si>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</si>
  <si>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</si>
  <si>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</si>
  <si>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</si>
  <si>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</si>
  <si>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</si>
  <si>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</si>
  <si>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</si>
  <si>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</si>
  <si>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</si>
  <si>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</si>
  <si>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</si>
  <si>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</si>
  <si>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</si>
  <si>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</si>
  <si>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</si>
  <si>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</si>
  <si>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</si>
  <si>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</si>
  <si>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</si>
  <si>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</si>
  <si>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</si>
  <si>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</si>
  <si>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</si>
  <si>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</si>
  <si>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</si>
  <si>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</si>
  <si>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</si>
  <si>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</si>
  <si>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</si>
  <si>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</si>
  <si>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</si>
  <si>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</si>
  <si>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</si>
  <si>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</si>
  <si>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</si>
  <si>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</si>
  <si>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</si>
  <si>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</si>
  <si>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</si>
  <si>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</si>
  <si>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</si>
  <si>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</si>
  <si>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</si>
  <si>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</si>
  <si>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</si>
  <si>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</si>
  <si>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</si>
  <si>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</si>
  <si>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</si>
  <si>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</si>
  <si>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</si>
  <si>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</si>
  <si>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</si>
  <si>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</si>
  <si>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</si>
  <si>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</si>
  <si>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</si>
  <si>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</si>
  <si>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</si>
  <si>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</si>
  <si>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</si>
  <si>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</si>
  <si>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</si>
  <si>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</si>
  <si>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</si>
  <si>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</si>
  <si>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</si>
  <si>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</si>
  <si>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</si>
  <si>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</si>
  <si>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</si>
  <si>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</si>
  <si>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</si>
  <si>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</si>
  <si>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</si>
  <si>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</si>
  <si>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</si>
  <si>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</si>
  <si>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</si>
  <si>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</si>
  <si>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</si>
  <si>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</si>
  <si>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</si>
  <si>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</si>
  <si>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</si>
  <si>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</si>
  <si>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</si>
  <si>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</si>
  <si>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</si>
  <si>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</si>
  <si>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</si>
  <si>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</si>
  <si>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</si>
  <si>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</si>
  <si>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</si>
  <si>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</si>
  <si>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</si>
  <si>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</si>
  <si>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</si>
  <si>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</si>
  <si>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</si>
  <si>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</si>
  <si>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</si>
  <si>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</si>
  <si>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</si>
  <si>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</si>
  <si>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</si>
  <si>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</si>
  <si>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</si>
  <si>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</si>
  <si>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</si>
  <si>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</si>
  <si>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</si>
  <si>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</si>
  <si>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</si>
  <si>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</si>
  <si>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</si>
  <si>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</si>
  <si>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</si>
  <si>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</si>
  <si>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</si>
  <si>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</si>
  <si>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</si>
  <si>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</si>
  <si>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</si>
  <si>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</si>
  <si>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</si>
  <si>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</si>
  <si>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</si>
  <si>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</si>
  <si>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</si>
  <si>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</si>
  <si>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</si>
  <si>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</si>
  <si>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</si>
  <si>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</si>
  <si>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</si>
  <si>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</si>
  <si>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</si>
  <si>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</si>
  <si>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</si>
  <si>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</si>
  <si>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</si>
  <si>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</si>
  <si>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</si>
  <si>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</si>
  <si>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</si>
  <si>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</si>
  <si>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</si>
  <si>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</si>
  <si>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</si>
  <si>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</si>
  <si>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</si>
  <si>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</si>
  <si>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</si>
  <si>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</si>
  <si>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</si>
  <si>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</si>
  <si>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</si>
  <si>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</si>
  <si>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</si>
  <si>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</si>
  <si>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</si>
  <si>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</si>
  <si>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</si>
  <si>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</si>
  <si>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</si>
  <si>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</si>
  <si>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</si>
  <si>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</si>
  <si>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</si>
  <si>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</si>
  <si>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</si>
  <si>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</si>
  <si>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</si>
  <si>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</si>
  <si>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</si>
  <si>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</si>
  <si>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</si>
  <si>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</si>
  <si>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</si>
  <si>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</si>
  <si>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</si>
  <si>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</si>
  <si>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</si>
  <si>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</si>
  <si>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</si>
  <si>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</si>
  <si>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</si>
  <si>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</si>
  <si>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</si>
  <si>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</si>
  <si>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</si>
  <si>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</si>
  <si>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</si>
  <si>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</si>
  <si>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</si>
  <si>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</si>
  <si>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</si>
  <si>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</si>
  <si>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</si>
  <si>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</si>
  <si>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</si>
  <si>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</si>
  <si>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</si>
  <si>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</si>
  <si>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</si>
  <si>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</si>
  <si>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</si>
  <si>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</si>
  <si>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</si>
  <si>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</si>
  <si>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</si>
  <si>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</si>
  <si>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</si>
  <si>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</si>
  <si>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</si>
  <si>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</si>
  <si>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</si>
  <si>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</si>
  <si>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</si>
  <si>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</si>
  <si>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</si>
  <si>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</si>
  <si>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</si>
  <si>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</si>
  <si>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</si>
  <si>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</si>
  <si>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</si>
  <si>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</si>
  <si>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</si>
  <si>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</si>
  <si>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</si>
  <si>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</si>
  <si>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</si>
  <si>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</si>
  <si>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</si>
  <si>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</si>
  <si>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</si>
  <si>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</si>
  <si>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</si>
  <si>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</si>
  <si>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</si>
  <si>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</si>
  <si>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</si>
  <si>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</si>
  <si>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</si>
  <si>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</si>
  <si>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</si>
  <si>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</si>
  <si>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</si>
  <si>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</si>
  <si>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</si>
  <si>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</si>
  <si>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</si>
  <si>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</si>
  <si>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</si>
  <si>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</si>
  <si>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</si>
  <si>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</si>
  <si>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</si>
  <si>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</si>
  <si>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</si>
  <si>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</si>
  <si>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</si>
  <si>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</si>
  <si>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</si>
  <si>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</si>
  <si>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</si>
  <si>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</si>
  <si>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</si>
  <si>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</si>
  <si>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</si>
  <si>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</si>
  <si>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</si>
  <si>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</si>
  <si>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</si>
  <si>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</si>
  <si>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</si>
  <si>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</si>
  <si>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</si>
  <si>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</si>
  <si>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</si>
  <si>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</si>
  <si>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</si>
  <si>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</si>
  <si>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</si>
  <si>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</si>
  <si>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</si>
  <si>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</si>
  <si>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</si>
  <si>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</si>
  <si>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</si>
  <si>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</si>
  <si>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</si>
  <si>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</si>
  <si>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</si>
  <si>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</si>
  <si>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</si>
  <si>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</si>
  <si>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</si>
  <si>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</si>
  <si>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</si>
  <si>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</si>
  <si>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</si>
  <si>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</si>
  <si>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</si>
  <si>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</si>
  <si>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</si>
  <si>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</si>
  <si>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</si>
  <si>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</si>
  <si>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</si>
  <si>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</si>
  <si>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</si>
  <si>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</si>
  <si>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</si>
  <si>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</si>
  <si>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</si>
  <si>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</si>
  <si>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</si>
  <si>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</si>
  <si>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</si>
  <si>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</si>
  <si>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</si>
  <si>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</si>
  <si>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</si>
  <si>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</si>
  <si>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</si>
  <si>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</si>
  <si>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</si>
  <si>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</si>
  <si>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</si>
  <si>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</si>
  <si>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</si>
  <si>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</si>
  <si>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</si>
  <si>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</si>
  <si>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</si>
  <si>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</si>
  <si>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</si>
  <si>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</si>
  <si>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</si>
  <si>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</si>
  <si>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</si>
  <si>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</si>
  <si>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</si>
  <si>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</si>
  <si>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</si>
  <si>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</si>
  <si>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</si>
  <si>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</si>
  <si>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</si>
  <si>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</si>
  <si>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</si>
  <si>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</si>
  <si>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</si>
  <si>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</si>
  <si>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</si>
  <si>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</si>
  <si>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</si>
  <si>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</si>
  <si>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</si>
  <si>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</si>
  <si>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</si>
  <si>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</si>
  <si>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</si>
  <si>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</si>
  <si>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</si>
  <si>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</si>
  <si>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</si>
  <si>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</si>
  <si>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</si>
  <si>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</si>
  <si>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</si>
  <si>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</si>
  <si>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</si>
  <si>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</si>
  <si>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</si>
  <si>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</si>
  <si>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</si>
  <si>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</si>
  <si>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</si>
  <si>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</si>
  <si>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</si>
  <si>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</si>
  <si>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</si>
  <si>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</si>
  <si>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</si>
  <si>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</si>
  <si>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</si>
  <si>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</si>
  <si>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</si>
  <si>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</si>
  <si>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</si>
  <si>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</si>
  <si>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</si>
  <si>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</si>
  <si>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</si>
  <si>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</si>
  <si>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</si>
  <si>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</si>
  <si>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</si>
  <si>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</si>
  <si>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</si>
  <si>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</si>
  <si>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</si>
  <si>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</si>
  <si>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</si>
  <si>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</si>
  <si>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</si>
  <si>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</si>
  <si>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</si>
  <si>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</si>
  <si>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</si>
  <si>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</si>
  <si>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</si>
  <si>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</si>
  <si>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</si>
  <si>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</si>
  <si>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</si>
  <si>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</si>
  <si>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</si>
  <si>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</si>
  <si>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</si>
  <si>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</si>
  <si>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</si>
  <si>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</si>
  <si>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</si>
  <si>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</si>
  <si>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</si>
  <si>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</si>
  <si>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</si>
  <si>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</si>
  <si>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</si>
  <si>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</si>
  <si>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</si>
  <si>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</si>
  <si>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</si>
  <si>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</si>
  <si>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</si>
  <si>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</si>
  <si>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</si>
  <si>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</si>
  <si>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</si>
  <si>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</si>
  <si>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</si>
  <si>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</si>
  <si>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</si>
  <si>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</si>
  <si>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</si>
  <si>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</si>
  <si>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</si>
  <si>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</si>
  <si>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</si>
  <si>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</si>
  <si>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</si>
  <si>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</si>
  <si>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</si>
  <si>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</si>
  <si>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</si>
  <si>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</si>
  <si>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</si>
  <si>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</si>
  <si>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</si>
  <si>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</si>
  <si>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</si>
  <si>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</si>
  <si>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</si>
  <si>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</si>
  <si>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</si>
  <si>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</si>
  <si>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</si>
  <si>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</si>
  <si>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</si>
  <si>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</si>
  <si>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</si>
  <si>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</si>
  <si>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</si>
  <si>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</si>
  <si>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</si>
  <si>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</si>
  <si>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</si>
  <si>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</si>
  <si>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</si>
  <si>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</si>
  <si>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</si>
  <si>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</si>
  <si>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</si>
  <si>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</si>
  <si>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</si>
  <si>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</si>
  <si>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</si>
  <si>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</si>
  <si>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</si>
  <si>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</si>
  <si>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</si>
  <si>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</si>
  <si>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</si>
  <si>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</si>
  <si>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</si>
  <si>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</si>
  <si>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</si>
  <si>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</si>
  <si>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</si>
  <si>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</si>
  <si>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</si>
  <si>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</si>
  <si>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</si>
  <si>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</si>
  <si>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</si>
  <si>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</si>
  <si>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</si>
  <si>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</si>
  <si>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</si>
  <si>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</si>
  <si>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</si>
  <si>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</si>
  <si>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</si>
  <si>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</si>
  <si>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</si>
  <si>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</si>
  <si>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</si>
  <si>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</si>
  <si>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</si>
  <si>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</si>
  <si>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</si>
  <si>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</si>
  <si>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</si>
  <si>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</si>
  <si>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</si>
  <si>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</si>
  <si>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</si>
  <si>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</si>
  <si>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</si>
  <si>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</si>
  <si>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</si>
  <si>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</si>
  <si>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</si>
  <si>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</si>
  <si>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</si>
  <si>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</si>
  <si>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</si>
  <si>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</si>
  <si>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</si>
  <si>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</si>
  <si>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</si>
  <si>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</si>
  <si>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</si>
  <si>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</si>
  <si>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</si>
  <si>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</si>
  <si>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</si>
  <si>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</si>
  <si>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</si>
  <si>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</si>
  <si>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</si>
  <si>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</si>
  <si>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</si>
  <si>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</si>
  <si>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</si>
  <si>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</si>
  <si>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</si>
  <si>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</si>
  <si>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</si>
  <si>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</si>
  <si>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</si>
  <si>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</si>
  <si>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</si>
  <si>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</si>
  <si>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</si>
  <si>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</si>
  <si>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</si>
  <si>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</si>
  <si>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</si>
  <si>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</si>
  <si>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</si>
  <si>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</si>
  <si>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</si>
  <si>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</si>
  <si>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</si>
  <si>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</si>
  <si>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</si>
  <si>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</si>
  <si>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</si>
  <si>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</si>
  <si>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</si>
  <si>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</si>
  <si>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</si>
  <si>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</si>
  <si>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</si>
  <si>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</si>
  <si>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</si>
  <si>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</si>
  <si>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</si>
  <si>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</si>
  <si>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</si>
  <si>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</si>
  <si>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</si>
  <si>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</si>
  <si>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</si>
  <si>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</si>
  <si>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</si>
  <si>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</si>
  <si>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</si>
  <si>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</si>
  <si>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</si>
  <si>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</si>
  <si>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</si>
  <si>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</si>
  <si>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</si>
  <si>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</si>
  <si>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</si>
  <si>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</si>
  <si>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</si>
  <si>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</si>
  <si>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</si>
  <si>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</si>
  <si>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</si>
  <si>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</si>
  <si>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</si>
  <si>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</si>
  <si>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</si>
  <si>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</si>
  <si>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</si>
  <si>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</si>
  <si>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</si>
  <si>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</si>
  <si>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</si>
  <si>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</si>
  <si>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</si>
  <si>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</si>
  <si>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</si>
  <si>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</si>
  <si>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</si>
  <si>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</si>
  <si>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</si>
  <si>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</si>
  <si>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</si>
  <si>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</si>
  <si>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</si>
  <si>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</si>
  <si>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</si>
  <si>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</si>
  <si>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</si>
  <si>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</si>
  <si>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</si>
  <si>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</si>
  <si>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</si>
  <si>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</si>
  <si>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</si>
  <si>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</si>
  <si>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</si>
  <si>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</si>
  <si>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</si>
  <si>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</si>
  <si>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</si>
  <si>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</si>
  <si>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</si>
  <si>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</si>
  <si>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</si>
  <si>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</si>
  <si>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</si>
  <si>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</si>
  <si>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</si>
  <si>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</si>
  <si>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</si>
  <si>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</si>
  <si>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</si>
  <si>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</si>
  <si>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</si>
  <si>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</si>
  <si>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</si>
  <si>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</si>
  <si>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</si>
  <si>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</si>
  <si>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</si>
  <si>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</si>
  <si>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</si>
  <si>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</si>
  <si>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</si>
  <si>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</si>
  <si>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</si>
  <si>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</si>
  <si>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</si>
  <si>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</si>
  <si>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</si>
  <si>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</si>
  <si>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</si>
  <si>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</si>
  <si>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</si>
  <si>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</si>
  <si>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</si>
  <si>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</si>
  <si>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</si>
  <si>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</si>
  <si>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</si>
  <si>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</si>
  <si>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</si>
  <si>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</si>
  <si>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</si>
  <si>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</si>
  <si>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</si>
  <si>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</si>
  <si>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</si>
  <si>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</si>
  <si>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</si>
  <si>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</si>
  <si>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</si>
  <si>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</si>
  <si>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</si>
  <si>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</si>
  <si>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</si>
  <si>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</si>
  <si>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</si>
  <si>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</si>
  <si>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</si>
  <si>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</si>
  <si>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</si>
  <si>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</si>
  <si>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</si>
  <si>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</si>
  <si>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</si>
  <si>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</si>
  <si>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</si>
  <si>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</si>
  <si>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</si>
  <si>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</si>
  <si>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</si>
  <si>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</si>
  <si>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</si>
  <si>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</si>
  <si>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</si>
  <si>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</si>
  <si>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</si>
  <si>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</si>
  <si>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</si>
  <si>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</si>
  <si>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</si>
  <si>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</si>
  <si>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</si>
  <si>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</si>
  <si>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</si>
  <si>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</si>
  <si>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</si>
  <si>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</si>
  <si>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</si>
  <si>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</si>
  <si>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</si>
  <si>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</si>
  <si>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</si>
  <si>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</si>
  <si>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</si>
  <si>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</si>
  <si>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</si>
  <si>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</si>
  <si>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</si>
  <si>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</si>
  <si>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</si>
  <si>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</si>
  <si>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</si>
  <si>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</si>
  <si>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</si>
  <si>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</si>
  <si>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</si>
  <si>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</si>
  <si>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</si>
  <si>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</si>
  <si>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</si>
  <si>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</si>
  <si>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</si>
  <si>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</si>
  <si>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</si>
  <si>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</si>
  <si>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</si>
  <si>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</si>
  <si>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</si>
  <si>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</si>
  <si>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</si>
  <si>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</si>
  <si>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</si>
  <si>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</si>
  <si>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</si>
  <si>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</si>
  <si>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</si>
  <si>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</si>
  <si>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</si>
  <si>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</si>
  <si>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</si>
  <si>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</si>
  <si>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</si>
  <si>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</si>
  <si>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</si>
  <si>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</si>
  <si>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</si>
  <si>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</si>
  <si>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</si>
  <si>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</si>
  <si>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</si>
  <si>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</si>
  <si>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</si>
  <si>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</si>
  <si>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</si>
  <si>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</si>
  <si>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</si>
  <si>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</si>
  <si>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</si>
  <si>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</si>
  <si>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</si>
  <si>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</si>
  <si>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</si>
  <si>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</si>
  <si>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</si>
  <si>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</si>
  <si>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</si>
  <si>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</si>
  <si>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</si>
  <si>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</si>
  <si>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</si>
  <si>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</si>
  <si>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</si>
  <si>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</si>
  <si>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</si>
  <si>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</si>
  <si>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</si>
  <si>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</si>
  <si>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</si>
  <si>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</si>
  <si>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</si>
  <si>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</si>
  <si>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</si>
  <si>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</si>
  <si>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</si>
  <si>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</si>
  <si>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</si>
  <si>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</si>
  <si>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</si>
  <si>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</si>
  <si>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</si>
  <si>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</si>
  <si>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</si>
  <si>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</si>
  <si>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</si>
  <si>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</si>
  <si>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</si>
  <si>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</si>
  <si>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</si>
  <si>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</si>
  <si>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</si>
  <si>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</si>
  <si>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</si>
  <si>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</si>
  <si>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</si>
  <si>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</si>
  <si>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</si>
  <si>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</si>
  <si>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</si>
  <si>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</si>
  <si>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</si>
  <si>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</si>
  <si>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</si>
  <si>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</si>
  <si>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</si>
  <si>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</si>
  <si>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</si>
  <si>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</si>
  <si>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</si>
  <si>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</si>
  <si>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</si>
  <si>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</si>
  <si>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</si>
  <si>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</si>
  <si>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</si>
  <si>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</si>
  <si>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</si>
  <si>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</si>
  <si>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</si>
  <si>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</si>
  <si>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</si>
  <si>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</si>
  <si>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</si>
  <si>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</si>
  <si>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</si>
  <si>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</si>
  <si>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</si>
  <si>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</si>
  <si>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</si>
  <si>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</si>
  <si>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</si>
  <si>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</si>
  <si>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</si>
  <si>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</si>
  <si>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</si>
  <si>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</si>
  <si>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</si>
  <si>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</si>
  <si>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</si>
  <si>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</si>
  <si>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</si>
  <si>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</si>
  <si>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</si>
  <si>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</si>
  <si>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</si>
  <si>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</si>
  <si>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</si>
  <si>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</si>
  <si>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</si>
  <si>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</si>
  <si>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</si>
  <si>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</si>
  <si>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</si>
  <si>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</si>
  <si>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</si>
  <si>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</si>
  <si>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</si>
  <si>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</si>
  <si>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</si>
  <si>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</si>
  <si>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</si>
  <si>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</si>
  <si>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</si>
  <si>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</si>
  <si>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</si>
  <si>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</si>
  <si>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</si>
  <si>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</si>
  <si>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</si>
  <si>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</si>
  <si>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</si>
  <si>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</si>
  <si>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</si>
  <si>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</si>
  <si>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</si>
  <si>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</si>
  <si>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</si>
  <si>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</si>
  <si>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</si>
  <si>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</si>
  <si>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</si>
  <si>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</si>
  <si>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</si>
  <si>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</si>
  <si>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</si>
  <si>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</si>
  <si>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</si>
  <si>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</si>
  <si>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</si>
  <si>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</si>
  <si>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</si>
  <si>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</si>
  <si>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</si>
  <si>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</si>
  <si>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</si>
  <si>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</si>
  <si>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</si>
  <si>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</si>
  <si>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</si>
  <si>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</si>
  <si>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</si>
  <si>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</si>
  <si>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</si>
  <si>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</si>
  <si>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</si>
  <si>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</si>
  <si>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</si>
  <si>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</si>
  <si>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</si>
  <si>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</si>
  <si>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</si>
  <si>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</si>
  <si>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</si>
  <si>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</si>
  <si>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</si>
  <si>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</si>
  <si>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</si>
  <si>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</si>
  <si>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</si>
  <si>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</si>
  <si>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</si>
  <si>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</si>
  <si>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</si>
  <si>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</si>
  <si>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</si>
  <si>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</si>
  <si>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</si>
  <si>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</si>
  <si>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</si>
  <si>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</si>
  <si>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</si>
  <si>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</si>
  <si>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</si>
  <si>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</si>
  <si>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</si>
  <si>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</si>
  <si>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</si>
  <si>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</si>
  <si>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</si>
  <si>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</si>
  <si>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</si>
  <si>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</si>
  <si>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</si>
  <si>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</si>
  <si>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</si>
  <si>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</si>
  <si>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</si>
  <si>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</si>
  <si>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</si>
  <si>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</si>
  <si>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</si>
  <si>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</si>
  <si>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</si>
  <si>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</si>
  <si>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</si>
  <si>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</si>
  <si>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</si>
  <si>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</si>
  <si>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</si>
  <si>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</si>
  <si>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</si>
  <si>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</si>
  <si>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</si>
  <si>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</si>
  <si>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</si>
  <si>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</si>
  <si>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</si>
  <si>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</si>
  <si>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</si>
  <si>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</si>
  <si>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</si>
  <si>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</si>
  <si>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</si>
  <si>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</si>
  <si>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</si>
  <si>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</si>
  <si>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</si>
  <si>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</si>
  <si>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</si>
  <si>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</si>
  <si>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</si>
  <si>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</si>
  <si>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</si>
  <si>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</si>
  <si>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</si>
  <si>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</si>
  <si>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</si>
  <si>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</si>
  <si>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</si>
  <si>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</si>
  <si>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</si>
  <si>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</si>
  <si>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</si>
  <si>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</si>
  <si>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</si>
  <si>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</si>
  <si>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</si>
  <si>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</si>
  <si>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</si>
  <si>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</si>
  <si>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</si>
  <si>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</si>
  <si>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</si>
  <si>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</si>
  <si>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</si>
  <si>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</si>
  <si>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</si>
  <si>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</si>
  <si>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</si>
  <si>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</si>
  <si>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</si>
  <si>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</si>
  <si>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</si>
  <si>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</si>
  <si>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</si>
  <si>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</si>
  <si>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</si>
  <si>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</si>
  <si>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</si>
  <si>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</si>
  <si>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</si>
  <si>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</si>
  <si>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</si>
  <si>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</si>
  <si>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</si>
  <si>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</si>
  <si>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</si>
  <si>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</si>
  <si>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</si>
  <si>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</si>
  <si>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</si>
  <si>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</si>
  <si>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</si>
  <si>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</si>
  <si>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</si>
  <si>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</si>
  <si>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</si>
  <si>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</si>
  <si>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</si>
  <si>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</si>
  <si>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</si>
  <si>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</si>
  <si>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</si>
  <si>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</si>
  <si>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</si>
  <si>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</si>
  <si>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</si>
  <si>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</si>
  <si>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</si>
  <si>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</si>
  <si>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</si>
  <si>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</si>
  <si>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</si>
  <si>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</si>
  <si>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</si>
  <si>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</si>
  <si>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</si>
  <si>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</si>
  <si>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</si>
  <si>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</si>
  <si>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</si>
  <si>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</si>
  <si>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</si>
  <si>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</si>
  <si>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</si>
  <si>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</si>
  <si>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</si>
  <si>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</si>
  <si>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</si>
  <si>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</si>
  <si>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</si>
  <si>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</si>
  <si>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</si>
  <si>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</si>
  <si>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</si>
  <si>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</si>
  <si>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</si>
  <si>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</si>
  <si>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</si>
  <si>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</si>
  <si>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</si>
  <si>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</si>
  <si>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</si>
  <si>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</si>
  <si>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</si>
  <si>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</si>
  <si>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</si>
  <si>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</si>
  <si>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</si>
  <si>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</si>
  <si>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</si>
  <si>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</si>
  <si>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</si>
  <si>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</si>
  <si>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</si>
  <si>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</si>
  <si>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</si>
  <si>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</si>
  <si>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</si>
  <si>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</si>
  <si>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</si>
  <si>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</si>
  <si>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</si>
  <si>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</si>
  <si>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</si>
  <si>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</si>
  <si>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</si>
  <si>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</si>
  <si>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</si>
  <si>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</si>
  <si>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</si>
  <si>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</si>
  <si>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</si>
  <si>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</si>
  <si>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</si>
  <si>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</si>
  <si>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</si>
  <si>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</si>
  <si>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</si>
  <si>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</si>
  <si>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</si>
  <si>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</si>
  <si>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</si>
  <si>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</si>
  <si>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</si>
  <si>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</si>
  <si>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</si>
  <si>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</si>
  <si>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</si>
  <si>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</si>
  <si>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</si>
  <si>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</si>
  <si>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</si>
  <si>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</si>
  <si>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</si>
  <si>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</si>
  <si>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</si>
  <si>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</si>
  <si>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</si>
  <si>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</si>
  <si>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</si>
  <si>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</si>
  <si>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</si>
  <si>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</si>
  <si>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</si>
  <si>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</si>
  <si>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</si>
  <si>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</si>
  <si>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</si>
  <si>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</si>
  <si>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</si>
  <si>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</si>
  <si>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</si>
  <si>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</si>
  <si>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</si>
  <si>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</si>
  <si>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</si>
  <si>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</si>
  <si>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</si>
  <si>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</si>
  <si>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</si>
  <si>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</si>
  <si>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</si>
  <si>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</si>
  <si>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</si>
  <si>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</si>
  <si>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</si>
  <si>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</si>
  <si>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</si>
  <si>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</si>
  <si>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</si>
  <si>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</si>
  <si>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</si>
  <si>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</si>
  <si>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</si>
  <si>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</si>
  <si>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</si>
  <si>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</si>
  <si>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</si>
  <si>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</si>
  <si>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</si>
  <si>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</si>
  <si>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</si>
  <si>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</si>
  <si>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</si>
  <si>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</si>
  <si>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</si>
  <si>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</si>
  <si>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</si>
  <si>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</si>
  <si>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</si>
  <si>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</si>
  <si>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</si>
  <si>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</si>
  <si>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</si>
  <si>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</si>
  <si>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</si>
  <si>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</si>
  <si>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</si>
  <si>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</si>
  <si>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</si>
  <si>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</si>
  <si>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</si>
  <si>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</si>
  <si>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</si>
  <si>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</si>
  <si>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</si>
  <si>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</si>
  <si>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</si>
  <si>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</si>
  <si>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</si>
  <si>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</si>
  <si>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</si>
  <si>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</si>
  <si>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</si>
  <si>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</si>
  <si>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</si>
  <si>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</si>
  <si>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</si>
  <si>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</si>
  <si>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</si>
  <si>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</si>
  <si>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</si>
  <si>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</si>
  <si>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</si>
  <si>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</si>
  <si>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</si>
  <si>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</si>
  <si>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</si>
  <si>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</si>
  <si>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</si>
  <si>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</si>
  <si>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</si>
  <si>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</si>
  <si>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</si>
  <si>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</si>
  <si>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</si>
  <si>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</si>
  <si>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</si>
  <si>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</si>
  <si>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</si>
  <si>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</si>
  <si>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</si>
  <si>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</si>
  <si>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</si>
  <si>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</si>
  <si>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</si>
  <si>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</si>
  <si>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</si>
  <si>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</si>
  <si>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</si>
  <si>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</si>
  <si>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</si>
  <si>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</si>
  <si>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</si>
  <si>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</si>
  <si>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</si>
  <si>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</si>
  <si>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</si>
  <si>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</si>
  <si>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</si>
  <si>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</si>
  <si>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</si>
  <si>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</si>
  <si>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</si>
  <si>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</si>
  <si>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</si>
  <si>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</si>
  <si>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</si>
  <si>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</si>
  <si>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</si>
  <si>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</si>
  <si>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</si>
  <si>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</si>
  <si>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</si>
  <si>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</si>
  <si>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</si>
  <si>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</si>
  <si>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</si>
  <si>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</si>
  <si>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</si>
  <si>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</si>
  <si>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</si>
  <si>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</si>
  <si>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</si>
  <si>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</si>
  <si>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</si>
  <si>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</si>
  <si>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</si>
  <si>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</si>
  <si>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</si>
  <si>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</si>
  <si>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</si>
  <si>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</si>
  <si>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</si>
  <si>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</si>
  <si>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</si>
  <si>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</si>
  <si>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</si>
  <si>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</si>
  <si>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</si>
  <si>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</si>
  <si>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</si>
  <si>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</si>
  <si>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</si>
  <si>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</si>
  <si>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</si>
  <si>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</si>
  <si>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</si>
  <si>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</si>
  <si>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</si>
  <si>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</si>
  <si>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</si>
  <si>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</si>
  <si>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</si>
  <si>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</si>
  <si>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</si>
  <si>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</si>
  <si>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</si>
  <si>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</si>
  <si>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</si>
  <si>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</si>
  <si>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</si>
  <si>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</si>
  <si>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</si>
  <si>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</si>
  <si>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</si>
  <si>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</si>
  <si>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</si>
  <si>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</si>
  <si>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</si>
  <si>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</si>
  <si>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</si>
  <si>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</si>
  <si>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</si>
  <si>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</si>
  <si>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</si>
  <si>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</si>
  <si>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</si>
  <si>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</si>
  <si>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</si>
  <si>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</si>
  <si>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</si>
  <si>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</si>
  <si>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</si>
  <si>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</si>
  <si>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</si>
  <si>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</si>
  <si>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</si>
  <si>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</si>
  <si>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</si>
  <si>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</si>
  <si>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</si>
  <si>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</si>
  <si>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</si>
  <si>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</si>
  <si>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</si>
  <si>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</si>
  <si>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</si>
  <si>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</si>
  <si>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</si>
  <si>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</si>
  <si>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</si>
  <si>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</si>
  <si>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</si>
  <si>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</si>
  <si>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</si>
  <si>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</si>
  <si>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</si>
  <si>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</si>
  <si>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</si>
  <si>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</si>
  <si>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</si>
  <si>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</si>
  <si>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</si>
  <si>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</si>
  <si>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</si>
  <si>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</si>
  <si>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</si>
  <si>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</si>
  <si>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</si>
  <si>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</si>
  <si>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</si>
  <si>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</si>
  <si>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</si>
  <si>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</si>
  <si>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</si>
  <si>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</si>
  <si>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</si>
  <si>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</si>
  <si>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</si>
  <si>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</si>
  <si>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</si>
  <si>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</si>
  <si>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</si>
  <si>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</si>
  <si>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</si>
  <si>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</si>
  <si>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</si>
  <si>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</si>
  <si>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</si>
  <si>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</si>
  <si>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</si>
  <si>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</si>
  <si>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</si>
  <si>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</si>
  <si>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</si>
  <si>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</si>
  <si>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</si>
  <si>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</si>
  <si>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</si>
  <si>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</si>
  <si>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</si>
  <si>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</si>
  <si>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</si>
  <si>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</si>
  <si>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</si>
  <si>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</si>
  <si>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</si>
  <si>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</si>
  <si>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</si>
  <si>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</si>
  <si>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</si>
  <si>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</si>
  <si>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</si>
  <si>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</si>
  <si>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</si>
  <si>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</si>
  <si>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</si>
  <si>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</si>
  <si>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</si>
  <si>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</si>
  <si>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</si>
  <si>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</si>
  <si>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</si>
  <si>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</si>
  <si>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</si>
  <si>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</si>
  <si>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</si>
  <si>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</si>
  <si>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</si>
  <si>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</si>
  <si>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</si>
  <si>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</si>
  <si>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</si>
  <si>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</si>
  <si>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</si>
  <si>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</si>
  <si>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</si>
  <si>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</si>
  <si>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</si>
  <si>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</si>
  <si>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</si>
  <si>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</si>
  <si>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</si>
  <si>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</si>
  <si>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</si>
  <si>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</si>
  <si>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</si>
  <si>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</si>
  <si>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</si>
  <si>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</si>
  <si>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</si>
  <si>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</si>
  <si>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</si>
  <si>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</si>
  <si>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</si>
  <si>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</si>
  <si>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</si>
  <si>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</si>
  <si>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</si>
  <si>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</si>
  <si>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</si>
  <si>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</si>
  <si>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</si>
  <si>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</si>
  <si>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</si>
  <si>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</si>
  <si>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</si>
  <si>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</si>
  <si>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</si>
  <si>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</si>
  <si>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</si>
  <si>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</si>
  <si>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</si>
  <si>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</si>
  <si>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</si>
  <si>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</si>
  <si>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</si>
  <si>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</si>
  <si>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</si>
  <si>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</si>
  <si>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</si>
  <si>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</si>
  <si>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</si>
  <si>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</si>
  <si>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</si>
  <si>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</si>
  <si>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</si>
  <si>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</si>
  <si>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</si>
  <si>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</si>
  <si>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</si>
  <si>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</si>
  <si>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</si>
  <si>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</si>
  <si>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</si>
  <si>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</si>
  <si>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</si>
  <si>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</si>
  <si>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</si>
  <si>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</si>
  <si>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</si>
  <si>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</si>
  <si>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</si>
  <si>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</si>
  <si>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</si>
  <si>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</si>
  <si>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</si>
  <si>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</si>
  <si>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</si>
  <si>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</si>
  <si>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</si>
  <si>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</si>
  <si>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</si>
  <si>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</si>
  <si>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</si>
  <si>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</si>
  <si>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</si>
  <si>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</si>
  <si>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</si>
  <si>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</si>
  <si>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</si>
  <si>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</si>
  <si>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</si>
  <si>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</si>
  <si>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</si>
  <si>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</si>
  <si>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</si>
  <si>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</si>
  <si>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</si>
  <si>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</si>
  <si>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</si>
  <si>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</si>
  <si>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</si>
  <si>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</si>
  <si>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</si>
  <si>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</si>
  <si>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</si>
  <si>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</si>
  <si>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</si>
  <si>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</si>
  <si>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</si>
  <si>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</si>
  <si>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</si>
  <si>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</si>
  <si>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</si>
  <si>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</si>
  <si>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</si>
  <si>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</si>
  <si>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</si>
  <si>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</si>
  <si>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</si>
  <si>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</si>
  <si>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</si>
  <si>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</si>
  <si>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</si>
  <si>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</si>
  <si>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</si>
  <si>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</si>
  <si>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</si>
  <si>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</si>
  <si>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</si>
  <si>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</si>
  <si>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</si>
  <si>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</si>
  <si>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</si>
  <si>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</si>
  <si>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</si>
  <si>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</si>
  <si>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</si>
  <si>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</si>
  <si>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</si>
  <si>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</si>
  <si>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</si>
  <si>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</si>
  <si>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</si>
  <si>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</si>
  <si>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</si>
  <si>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</si>
  <si>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</si>
  <si>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</si>
  <si>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</si>
  <si>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</si>
  <si>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</si>
  <si>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</si>
  <si>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</si>
  <si>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</si>
  <si>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</si>
  <si>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</si>
  <si>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</si>
  <si>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</si>
  <si>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</si>
  <si>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</si>
  <si>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</si>
  <si>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</si>
  <si>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</si>
  <si>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</si>
  <si>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</si>
  <si>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</si>
  <si>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</si>
  <si>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</si>
  <si>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</si>
  <si>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</si>
  <si>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</si>
  <si>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</si>
  <si>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</si>
  <si>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</si>
  <si>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</si>
  <si>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</si>
  <si>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</si>
  <si>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</si>
  <si>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</si>
  <si>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</si>
  <si>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</si>
  <si>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</si>
  <si>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</si>
  <si>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</si>
  <si>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</si>
  <si>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</si>
  <si>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</si>
  <si>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</si>
  <si>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</si>
  <si>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</si>
  <si>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</si>
  <si>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</si>
  <si>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</si>
  <si>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</si>
  <si>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</si>
  <si>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</si>
  <si>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</si>
  <si>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</si>
  <si>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</si>
  <si>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</si>
  <si>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</si>
  <si>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</si>
  <si>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</si>
  <si>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</si>
  <si>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</si>
  <si>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</si>
  <si>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</si>
  <si>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</si>
  <si>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</si>
  <si>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</si>
  <si>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</si>
  <si>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</si>
  <si>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</si>
  <si>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</si>
  <si>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</si>
  <si>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</si>
  <si>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</si>
  <si>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</si>
  <si>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</si>
  <si>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</si>
  <si>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</si>
  <si>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</si>
  <si>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</si>
  <si>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</si>
  <si>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</si>
  <si>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</si>
  <si>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</si>
  <si>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</si>
  <si>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</si>
  <si>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</si>
  <si>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</si>
  <si>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</si>
  <si>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</si>
  <si>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</si>
  <si>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</si>
  <si>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</si>
  <si>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</si>
  <si>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</si>
  <si>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</si>
  <si>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</si>
  <si>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</si>
  <si>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</si>
  <si>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</si>
  <si>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</si>
  <si>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</si>
  <si>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</si>
  <si>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</si>
  <si>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</si>
  <si>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</si>
  <si>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</si>
  <si>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</si>
  <si>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</si>
  <si>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</si>
  <si>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</si>
  <si>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</si>
  <si>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</si>
  <si>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</si>
  <si>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</si>
  <si>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</si>
  <si>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</si>
  <si>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</si>
  <si>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</si>
  <si>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</si>
  <si>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</si>
  <si>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</si>
  <si>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</si>
  <si>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</si>
  <si>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</si>
  <si>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</si>
  <si>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</si>
  <si>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</si>
  <si>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</si>
  <si>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</si>
  <si>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</si>
  <si>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</si>
  <si>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</si>
  <si>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</si>
  <si>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</si>
  <si>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</si>
  <si>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</si>
  <si>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</si>
  <si>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</si>
  <si>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</si>
  <si>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</si>
  <si>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</si>
  <si>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</si>
  <si>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</si>
  <si>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</si>
  <si>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</si>
  <si>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</si>
  <si>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</si>
  <si>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</si>
  <si>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</si>
  <si>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</si>
  <si>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</si>
  <si>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</si>
  <si>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</si>
  <si>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</si>
  <si>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</si>
  <si>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</si>
  <si>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</si>
  <si>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</si>
  <si>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</si>
  <si>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</si>
  <si>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</si>
  <si>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</si>
  <si>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</si>
  <si>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</si>
  <si>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</si>
  <si>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</si>
  <si>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</si>
  <si>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</si>
  <si>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</si>
  <si>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</si>
  <si>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</si>
  <si>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</si>
  <si>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</si>
  <si>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</si>
  <si>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</si>
  <si>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</si>
  <si>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</si>
  <si>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</si>
  <si>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</si>
  <si>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</si>
  <si>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</si>
  <si>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</si>
  <si>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</si>
  <si>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</si>
  <si>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</si>
  <si>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</si>
  <si>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</si>
  <si>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</si>
  <si>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</si>
  <si>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</si>
  <si>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</si>
  <si>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</si>
  <si>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</si>
  <si>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</si>
  <si>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</si>
  <si>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</si>
  <si>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</si>
  <si>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</si>
  <si>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</si>
  <si>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</si>
  <si>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</si>
  <si>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</si>
  <si>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</si>
  <si>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</si>
  <si>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</si>
  <si>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</si>
  <si>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</si>
  <si>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</si>
  <si>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</si>
  <si>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</si>
  <si>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</si>
  <si>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</si>
  <si>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</si>
  <si>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</si>
  <si>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</si>
  <si>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</si>
  <si>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</si>
  <si>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</si>
  <si>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</si>
  <si>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</si>
  <si>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</si>
  <si>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</si>
  <si>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</si>
  <si>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</si>
  <si>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</si>
  <si>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</si>
  <si>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</si>
  <si>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</si>
  <si>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</si>
  <si>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</si>
  <si>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</si>
  <si>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</si>
  <si>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</si>
  <si>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</si>
  <si>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</si>
  <si>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</si>
  <si>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</si>
  <si>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</si>
  <si>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</si>
  <si>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</si>
  <si>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</si>
  <si>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</si>
  <si>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</si>
  <si>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</si>
  <si>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</si>
  <si>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</si>
  <si>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</si>
  <si>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</si>
  <si>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</si>
  <si>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</si>
  <si>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</si>
  <si>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</si>
  <si>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</si>
  <si>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</si>
  <si>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</si>
  <si>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</si>
  <si>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</si>
  <si>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</si>
  <si>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</si>
  <si>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</si>
  <si>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</si>
  <si>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</si>
  <si>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</si>
  <si>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</si>
  <si>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</si>
  <si>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</si>
  <si>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</si>
  <si>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</si>
  <si>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</si>
  <si>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</si>
  <si>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</si>
  <si>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</si>
  <si>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</si>
  <si>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</si>
  <si>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</si>
  <si>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</si>
  <si>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</si>
  <si>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</si>
  <si>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</si>
  <si>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</si>
  <si>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</si>
  <si>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</si>
  <si>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</si>
  <si>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</si>
  <si>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</si>
  <si>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</si>
  <si>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</si>
  <si>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</si>
  <si>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</si>
  <si>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</si>
  <si>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</si>
  <si>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</si>
  <si>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</si>
  <si>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</si>
  <si>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</si>
  <si>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</si>
  <si>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</si>
  <si>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</si>
  <si>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</si>
  <si>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</si>
  <si>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</si>
  <si>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</si>
  <si>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</si>
  <si>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</si>
  <si>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</si>
  <si>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</si>
  <si>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</si>
  <si>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</si>
  <si>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</si>
  <si>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</si>
  <si>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</si>
  <si>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</si>
  <si>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</si>
  <si>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</si>
  <si>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</si>
  <si>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</si>
  <si>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</si>
  <si>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</si>
  <si>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</si>
  <si>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</si>
  <si>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</si>
  <si>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</si>
  <si>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</si>
  <si>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</si>
  <si>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</si>
  <si>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</si>
  <si>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</si>
  <si>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</si>
  <si>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</si>
  <si>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</si>
  <si>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</si>
  <si>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</si>
  <si>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</si>
  <si>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</si>
  <si>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</si>
  <si>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</si>
  <si>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</si>
  <si>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</si>
  <si>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</si>
  <si>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</si>
  <si>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</si>
  <si>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</si>
  <si>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</si>
  <si>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</si>
  <si>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</si>
  <si>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</si>
  <si>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</si>
  <si>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</si>
  <si>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</si>
  <si>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</si>
  <si>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</si>
  <si>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</si>
  <si>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</si>
  <si>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</si>
  <si>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</si>
  <si>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</si>
  <si>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</si>
  <si>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</si>
  <si>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</si>
  <si>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</si>
  <si>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</si>
  <si>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</si>
  <si>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</si>
  <si>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</si>
  <si>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</si>
  <si>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</si>
  <si>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</si>
  <si>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</si>
  <si>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</si>
  <si>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</si>
  <si>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</si>
  <si>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</si>
  <si>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</si>
  <si>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</si>
  <si>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</si>
  <si>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</si>
  <si>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</si>
  <si>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</si>
  <si>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</si>
  <si>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</si>
  <si>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</si>
  <si>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</si>
  <si>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</si>
  <si>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</si>
  <si>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</si>
  <si>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</si>
  <si>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</si>
  <si>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</si>
  <si>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</si>
  <si>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</si>
  <si>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</si>
  <si>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</si>
  <si>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</si>
  <si>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</si>
  <si>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</si>
  <si>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</si>
  <si>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</si>
  <si>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</si>
  <si>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</si>
  <si>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</si>
  <si>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</si>
  <si>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</si>
  <si>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</si>
  <si>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</si>
  <si>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</si>
  <si>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</si>
  <si>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</si>
  <si>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</si>
  <si>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</si>
  <si>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</si>
  <si>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</si>
  <si>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</si>
  <si>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</si>
  <si>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</si>
  <si>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</si>
  <si>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</si>
  <si>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</si>
  <si>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</si>
  <si>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</si>
  <si>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</si>
  <si>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</si>
  <si>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</si>
  <si>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</si>
  <si>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</si>
  <si>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</si>
  <si>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</si>
  <si>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</si>
  <si>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</si>
  <si>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</si>
  <si>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</si>
  <si>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</si>
  <si>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</si>
  <si>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</si>
  <si>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</si>
  <si>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</si>
  <si>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</si>
  <si>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</si>
  <si>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</si>
  <si>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</si>
  <si>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</si>
  <si>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</si>
  <si>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</si>
  <si>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</si>
  <si>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</si>
  <si>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</si>
  <si>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</si>
  <si>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</si>
  <si>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</si>
  <si>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</si>
  <si>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</si>
  <si>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</si>
  <si>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</si>
  <si>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</si>
  <si>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</si>
  <si>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</si>
  <si>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</si>
  <si>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</si>
  <si>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</si>
  <si>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</si>
  <si>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</si>
  <si>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</si>
  <si>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</si>
  <si>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</si>
  <si>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</si>
  <si>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</si>
  <si>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</si>
  <si>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</si>
  <si>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</si>
  <si>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</si>
  <si>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</si>
  <si>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</si>
  <si>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</si>
  <si>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</si>
  <si>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</si>
  <si>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</si>
  <si>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</si>
  <si>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</si>
  <si>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</si>
  <si>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</si>
  <si>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</si>
  <si>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</si>
  <si>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</si>
  <si>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</si>
  <si>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</si>
  <si>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</si>
  <si>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</si>
  <si>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</si>
  <si>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</si>
  <si>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</si>
  <si>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</si>
  <si>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</si>
  <si>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</si>
  <si>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</si>
  <si>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</si>
  <si>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</si>
  <si>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</si>
  <si>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</si>
  <si>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</si>
  <si>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</si>
  <si>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</si>
  <si>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</si>
  <si>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</si>
  <si>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</si>
  <si>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</si>
  <si>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</si>
  <si>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</si>
  <si>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</si>
  <si>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</si>
  <si>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</si>
  <si>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</si>
  <si>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</si>
  <si>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</si>
  <si>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</si>
  <si>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</si>
  <si>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</si>
  <si>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</si>
  <si>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</si>
  <si>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</si>
  <si>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</si>
  <si>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</si>
  <si>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</si>
  <si>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</si>
  <si>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</si>
  <si>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</si>
  <si>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</si>
  <si>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</si>
  <si>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</si>
  <si>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</si>
  <si>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</si>
  <si>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</si>
  <si>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</si>
  <si>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</si>
  <si>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</si>
  <si>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</si>
  <si>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</si>
  <si>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</si>
  <si>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</si>
  <si>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</si>
  <si>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</si>
  <si>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</si>
  <si>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</si>
  <si>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</si>
  <si>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</si>
  <si>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</si>
  <si>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</si>
  <si>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</si>
  <si>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</si>
  <si>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</si>
  <si>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</si>
  <si>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</si>
  <si>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</si>
  <si>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</si>
  <si>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</si>
  <si>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</si>
  <si>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</si>
  <si>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</si>
  <si>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</si>
  <si>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</si>
  <si>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</si>
  <si>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</si>
  <si>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</si>
  <si>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</si>
  <si>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</si>
  <si>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</si>
  <si>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</si>
  <si>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</si>
  <si>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</si>
  <si>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</si>
  <si>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</si>
  <si>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</si>
  <si>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</si>
  <si>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</si>
  <si>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</si>
  <si>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</si>
  <si>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</si>
  <si>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</si>
  <si>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</si>
  <si>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</si>
  <si>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</si>
  <si>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</si>
  <si>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</si>
  <si>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</si>
  <si>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</si>
  <si>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</si>
  <si>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</si>
  <si>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</si>
  <si>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</si>
  <si>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</si>
  <si>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</si>
  <si>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</si>
  <si>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</si>
  <si>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</si>
  <si>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</si>
  <si>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</si>
  <si>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</si>
  <si>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</si>
  <si>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</si>
  <si>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</si>
  <si>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</si>
  <si>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</si>
  <si>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</si>
  <si>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</si>
  <si>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</si>
  <si>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</si>
  <si>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</si>
  <si>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</si>
  <si>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</si>
  <si>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</si>
  <si>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</si>
  <si>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</si>
  <si>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</si>
  <si>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</si>
  <si>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</si>
  <si>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</si>
  <si>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</si>
  <si>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</si>
  <si>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</si>
  <si>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</si>
  <si>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</si>
  <si>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</si>
  <si>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</si>
  <si>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</si>
  <si>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</si>
  <si>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</si>
  <si>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</si>
  <si>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</si>
  <si>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</si>
  <si>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</si>
  <si>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</si>
  <si>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</si>
  <si>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</si>
  <si>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</si>
  <si>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</si>
  <si>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</si>
  <si>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</si>
  <si>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</si>
  <si>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</si>
  <si>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</si>
  <si>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</si>
  <si>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</si>
  <si>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</si>
  <si>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</si>
  <si>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</si>
  <si>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</si>
  <si>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</si>
  <si>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</si>
  <si>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</si>
  <si>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</si>
  <si>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</si>
  <si>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</si>
  <si>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</si>
  <si>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</si>
  <si>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</si>
  <si>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</si>
  <si>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</si>
  <si>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</si>
  <si>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</si>
  <si>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</si>
  <si>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</si>
  <si>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</si>
  <si>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</si>
  <si>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</si>
  <si>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</si>
  <si>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</si>
  <si>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</si>
  <si>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</si>
  <si>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</si>
  <si>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</si>
  <si>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</si>
  <si>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</si>
  <si>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</si>
  <si>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</si>
  <si>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</si>
  <si>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</si>
  <si>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</si>
  <si>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</si>
  <si>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</si>
  <si>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</si>
  <si>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</si>
  <si>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</si>
  <si>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</si>
  <si>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</si>
  <si>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</si>
  <si>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</si>
  <si>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</si>
  <si>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</si>
  <si>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</si>
  <si>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</si>
  <si>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</si>
  <si>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</si>
  <si>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</si>
  <si>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</si>
  <si>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</si>
  <si>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</si>
  <si>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</si>
  <si>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</si>
  <si>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</si>
  <si>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</si>
  <si>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</si>
  <si>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</si>
  <si>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</si>
  <si>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</si>
  <si>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</si>
  <si>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</si>
  <si>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</si>
  <si>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</si>
  <si>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</si>
  <si>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</si>
  <si>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</si>
  <si>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</si>
  <si>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</si>
  <si>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</si>
  <si>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</si>
  <si>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</si>
  <si>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</si>
  <si>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</si>
  <si>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</si>
  <si>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</si>
  <si>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</si>
  <si>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</si>
  <si>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</si>
  <si>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</si>
  <si>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</si>
  <si>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</si>
  <si>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</si>
  <si>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</si>
  <si>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</si>
  <si>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</si>
  <si>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</si>
  <si>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</si>
  <si>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</si>
  <si>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</si>
  <si>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</si>
  <si>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</si>
  <si>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</si>
  <si>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</si>
  <si>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</si>
  <si>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</si>
  <si>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</si>
  <si>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</si>
  <si>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</si>
  <si>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</si>
  <si>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</si>
  <si>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</si>
  <si>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</si>
  <si>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</si>
  <si>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</si>
  <si>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</si>
  <si>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</si>
  <si>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</si>
  <si>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</si>
  <si>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</si>
  <si>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</si>
  <si>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</si>
  <si>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</si>
  <si>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</si>
  <si>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</si>
  <si>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</si>
  <si>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</si>
  <si>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</si>
  <si>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</si>
  <si>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</si>
  <si>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</si>
  <si>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</si>
  <si>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</si>
  <si>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</si>
  <si>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</si>
  <si>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</si>
  <si>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</si>
  <si>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</si>
  <si>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</si>
  <si>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</si>
  <si>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</si>
  <si>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</si>
  <si>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</si>
  <si>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</si>
  <si>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</si>
  <si>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</si>
  <si>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</si>
  <si>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</si>
  <si>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</si>
  <si>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</si>
  <si>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</si>
  <si>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</si>
  <si>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</si>
  <si>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</si>
  <si>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</si>
  <si>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</si>
  <si>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</si>
  <si>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</si>
  <si>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</si>
  <si>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</si>
  <si>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</si>
  <si>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</si>
  <si>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</si>
  <si>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</si>
  <si>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</si>
  <si>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</si>
  <si>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</si>
  <si>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</si>
  <si>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</si>
  <si>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</si>
  <si>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</si>
  <si>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</si>
  <si>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</si>
  <si>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</si>
  <si>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</si>
  <si>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</si>
  <si>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</si>
  <si>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</si>
  <si>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</si>
  <si>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</si>
  <si>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</si>
  <si>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</si>
  <si>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</si>
  <si>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</si>
  <si>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</si>
  <si>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</si>
  <si>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</si>
  <si>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</si>
  <si>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</si>
  <si>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</si>
  <si>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</si>
  <si>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</si>
  <si>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</si>
  <si>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</si>
  <si>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</si>
  <si>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</si>
  <si>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</si>
  <si>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</si>
  <si>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</si>
  <si>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</si>
  <si>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</si>
  <si>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</si>
  <si>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</si>
  <si>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</si>
  <si>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</si>
  <si>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</si>
  <si>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</si>
  <si>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</si>
  <si>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</si>
  <si>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</si>
  <si>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</si>
  <si>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</si>
  <si>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</si>
  <si>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</si>
  <si>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</si>
  <si>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</si>
  <si>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</si>
  <si>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</si>
  <si>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</si>
  <si>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</si>
  <si>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</si>
  <si>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</si>
  <si>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</si>
  <si>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</si>
  <si>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</si>
  <si>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</si>
  <si>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</si>
  <si>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</si>
  <si>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</si>
  <si>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</si>
  <si>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</si>
  <si>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</si>
  <si>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</si>
  <si>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</si>
  <si>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</si>
  <si>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</si>
  <si>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</si>
  <si>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</si>
  <si>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</si>
  <si>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</si>
  <si>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</si>
  <si>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</si>
  <si>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</si>
  <si>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</si>
  <si>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</si>
  <si>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</si>
  <si>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</si>
  <si>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</si>
  <si>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</si>
  <si>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</si>
  <si>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</si>
  <si>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</si>
  <si>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</si>
  <si>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</si>
  <si>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</si>
  <si>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</si>
  <si>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</si>
  <si>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</si>
  <si>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</si>
  <si>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</si>
  <si>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</si>
  <si>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</si>
  <si>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</si>
  <si>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</si>
  <si>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</si>
  <si>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</si>
  <si>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</si>
  <si>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</si>
  <si>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</si>
  <si>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</si>
  <si>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</si>
  <si>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</si>
  <si>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</si>
  <si>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</si>
  <si>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</si>
  <si>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</si>
  <si>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</si>
  <si>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</si>
  <si>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</si>
  <si>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</si>
  <si>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</si>
  <si>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</si>
  <si>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</si>
  <si>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</si>
  <si>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</si>
  <si>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</si>
  <si>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</si>
  <si>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</si>
  <si>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</si>
  <si>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</si>
  <si>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</si>
  <si>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</si>
  <si>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</si>
  <si>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</si>
  <si>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</si>
  <si>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</si>
  <si>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</si>
  <si>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</si>
  <si>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</si>
  <si>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</si>
  <si>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</si>
  <si>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</si>
  <si>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</si>
  <si>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</si>
  <si>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</si>
  <si>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</si>
  <si>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</si>
  <si>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</si>
  <si>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</si>
  <si>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</si>
  <si>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</si>
  <si>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</si>
  <si>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</si>
  <si>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</si>
  <si>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</si>
  <si>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</si>
  <si>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</si>
  <si>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</si>
  <si>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</si>
  <si>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</si>
  <si>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</si>
  <si>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</si>
  <si>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</si>
  <si>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</si>
  <si>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</si>
  <si>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</si>
  <si>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</si>
  <si>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</si>
  <si>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</si>
  <si>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</si>
  <si>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</si>
  <si>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</si>
  <si>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</si>
  <si>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</si>
  <si>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</si>
  <si>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</si>
  <si>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</si>
  <si>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</si>
  <si>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</si>
  <si>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</si>
  <si>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</si>
  <si>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</si>
  <si>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</si>
  <si>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</si>
  <si>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</si>
  <si>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</si>
  <si>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</si>
  <si>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</si>
  <si>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</si>
  <si>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</si>
  <si>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</si>
  <si>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</si>
  <si>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</si>
  <si>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</si>
  <si>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</si>
  <si>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</si>
  <si>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</si>
  <si>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</si>
  <si>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</si>
  <si>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</si>
  <si>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</si>
  <si>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</si>
  <si>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</si>
  <si>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</si>
  <si>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</si>
  <si>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</si>
  <si>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</si>
  <si>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</si>
  <si>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</si>
  <si>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</si>
  <si>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</si>
  <si>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</si>
  <si>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</si>
  <si>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</si>
  <si>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</si>
  <si>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</si>
  <si>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</si>
  <si>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</si>
  <si>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</si>
  <si>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</si>
  <si>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</si>
  <si>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</si>
  <si>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</si>
  <si>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</si>
  <si>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</si>
  <si>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</si>
  <si>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</si>
  <si>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</si>
  <si>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</si>
  <si>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</si>
  <si>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</si>
  <si>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</si>
  <si>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</si>
  <si>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</si>
  <si>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</si>
  <si>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</si>
  <si>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</si>
  <si>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</si>
  <si>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</si>
  <si>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</si>
  <si>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</si>
  <si>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</si>
  <si>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</si>
  <si>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</si>
  <si>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</si>
  <si>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</si>
  <si>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</si>
  <si>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</si>
  <si>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</si>
  <si>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</si>
  <si>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</si>
  <si>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</si>
  <si>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</si>
  <si>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</si>
  <si>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</si>
  <si>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</si>
  <si>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</si>
  <si>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</si>
  <si>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</si>
  <si>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</si>
  <si>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</si>
  <si>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</si>
  <si>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</si>
  <si>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</si>
  <si>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</si>
  <si>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</si>
  <si>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</si>
  <si>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</si>
  <si>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</si>
  <si>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</si>
  <si>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</si>
  <si>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</si>
  <si>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</si>
  <si>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</si>
  <si>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</si>
  <si>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</si>
  <si>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</si>
  <si>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</si>
  <si>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</si>
  <si>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</si>
  <si>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</si>
  <si>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</si>
  <si>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</si>
  <si>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</si>
  <si>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</si>
  <si>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</si>
  <si>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</si>
  <si>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</si>
  <si>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</si>
  <si>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</si>
  <si>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</si>
  <si>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</si>
  <si>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</si>
  <si>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</si>
  <si>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</si>
  <si>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</si>
  <si>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</si>
  <si>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</si>
  <si>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</si>
  <si>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</si>
  <si>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</si>
  <si>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</si>
  <si>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</si>
  <si>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</si>
  <si>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</si>
  <si>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</si>
  <si>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</si>
  <si>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</si>
  <si>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</si>
  <si>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</si>
  <si>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</si>
  <si>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</si>
  <si>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</si>
  <si>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</si>
  <si>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</si>
  <si>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</si>
  <si>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</si>
  <si>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</si>
  <si>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</si>
  <si>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</si>
  <si>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</si>
  <si>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</si>
  <si>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</si>
  <si>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</si>
  <si>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</si>
  <si>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</si>
  <si>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</si>
  <si>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</si>
  <si>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</si>
  <si>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</si>
  <si>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</si>
  <si>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</si>
  <si>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</si>
  <si>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</si>
  <si>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</si>
  <si>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</si>
  <si>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</si>
  <si>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</si>
  <si>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</si>
  <si>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</si>
  <si>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</si>
  <si>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</si>
  <si>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</si>
  <si>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</si>
  <si>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</si>
  <si>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</si>
  <si>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</si>
  <si>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</si>
  <si>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</si>
  <si>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</si>
  <si>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</si>
  <si>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</si>
  <si>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</si>
  <si>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</si>
  <si>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</si>
  <si>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</si>
  <si>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</si>
  <si>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</si>
  <si>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</si>
  <si>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</si>
  <si>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</si>
  <si>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</si>
  <si>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</si>
  <si>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</si>
  <si>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</si>
  <si>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</si>
  <si>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</si>
  <si>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</si>
  <si>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</si>
  <si>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</si>
  <si>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</si>
  <si>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</si>
  <si>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</si>
  <si>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</si>
  <si>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</si>
  <si>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</si>
  <si>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</si>
  <si>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</si>
  <si>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</si>
  <si>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</si>
  <si>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</si>
  <si>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</si>
  <si>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</si>
  <si>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</si>
  <si>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</si>
  <si>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</si>
  <si>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</si>
  <si>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</si>
  <si>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</si>
  <si>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</si>
  <si>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</si>
  <si>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</si>
  <si>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</si>
  <si>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</si>
  <si>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</si>
  <si>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</si>
  <si>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</si>
  <si>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</si>
  <si>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</si>
  <si>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</si>
  <si>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</si>
  <si>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</si>
  <si>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</si>
  <si>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</si>
  <si>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</si>
  <si>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</si>
  <si>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</si>
  <si>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</si>
  <si>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</si>
  <si>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</si>
  <si>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</si>
  <si>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</si>
  <si>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</si>
  <si>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</si>
  <si>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</si>
  <si>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</si>
  <si>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</si>
  <si>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</si>
  <si>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</si>
  <si>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</si>
  <si>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</si>
  <si>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</si>
  <si>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</si>
  <si>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</si>
  <si>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</si>
  <si>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</si>
  <si>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</si>
  <si>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</si>
  <si>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</si>
  <si>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</si>
  <si>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</si>
  <si>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</si>
  <si>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</si>
  <si>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</si>
  <si>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</si>
  <si>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</si>
  <si>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</si>
  <si>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</si>
  <si>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</si>
  <si>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</si>
  <si>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</si>
  <si>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</si>
  <si>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</si>
  <si>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</si>
  <si>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</si>
  <si>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</si>
  <si>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</si>
  <si>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</si>
  <si>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</si>
  <si>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</si>
  <si>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</si>
  <si>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</si>
  <si>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</si>
  <si>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</si>
  <si>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</si>
  <si>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</si>
  <si>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</si>
  <si>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</si>
  <si>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</si>
  <si>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</si>
  <si>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</si>
  <si>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</si>
  <si>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</si>
  <si>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</si>
  <si>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</si>
  <si>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</si>
  <si>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</si>
  <si>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</si>
  <si>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</si>
  <si>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</si>
  <si>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</si>
  <si>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</si>
  <si>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</si>
  <si>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</si>
  <si>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</si>
  <si>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</si>
  <si>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</si>
  <si>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</si>
  <si>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</si>
  <si>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</si>
  <si>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</si>
  <si>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</si>
  <si>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</si>
  <si>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</si>
  <si>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</si>
  <si>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</si>
  <si>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</si>
  <si>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</si>
  <si>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</si>
  <si>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</si>
  <si>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</si>
  <si>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</si>
  <si>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</si>
  <si>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</si>
  <si>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</si>
  <si>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</si>
  <si>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</si>
  <si>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</si>
  <si>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</si>
  <si>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</si>
  <si>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</si>
  <si>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</si>
  <si>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</si>
  <si>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</si>
  <si>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</si>
  <si>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</si>
  <si>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</si>
  <si>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</si>
  <si>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</si>
  <si>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</si>
  <si>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</si>
  <si>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</si>
  <si>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</si>
  <si>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</si>
  <si>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</si>
  <si>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</si>
  <si>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</si>
  <si>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</si>
  <si>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</si>
  <si>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</si>
  <si>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</si>
  <si>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</si>
  <si>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</si>
  <si>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</si>
  <si>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</si>
  <si>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</si>
  <si>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</si>
  <si>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</si>
  <si>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</si>
  <si>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</si>
  <si>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</si>
  <si>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</si>
  <si>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</si>
  <si>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</si>
  <si>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</si>
  <si>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</si>
  <si>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</si>
  <si>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</si>
  <si>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</si>
  <si>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</si>
  <si>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</si>
  <si>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</si>
  <si>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</si>
  <si>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</si>
  <si>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</si>
  <si>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</si>
  <si>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</si>
  <si>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</si>
  <si>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</si>
  <si>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</si>
  <si>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</si>
  <si>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</si>
  <si>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</si>
  <si>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</si>
  <si>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</si>
  <si>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</si>
  <si>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</si>
  <si>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</si>
  <si>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</si>
  <si>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</si>
  <si>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</si>
  <si>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</si>
  <si>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</si>
  <si>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</si>
  <si>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</si>
  <si>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</si>
  <si>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</si>
  <si>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</si>
  <si>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</si>
  <si>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</si>
  <si>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</si>
  <si>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</si>
  <si>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</si>
  <si>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</si>
  <si>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</si>
  <si>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</si>
  <si>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</si>
  <si>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</si>
  <si>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</si>
  <si>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</si>
  <si>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</si>
  <si>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</si>
  <si>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</si>
  <si>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</si>
  <si>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</si>
  <si>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</si>
  <si>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</si>
  <si>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</si>
  <si>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</si>
  <si>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</si>
  <si>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</si>
  <si>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</si>
  <si>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</si>
  <si>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</si>
  <si>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</si>
  <si>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</si>
  <si>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</si>
  <si>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</si>
  <si>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</si>
  <si>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</si>
  <si>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</si>
  <si>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</si>
  <si>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</si>
  <si>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</si>
  <si>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</si>
  <si>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</si>
  <si>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</si>
  <si>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</si>
  <si>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</si>
  <si>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</si>
  <si>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</si>
  <si>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</si>
  <si>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</si>
  <si>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</si>
  <si>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</si>
  <si>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</si>
  <si>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</si>
  <si>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</si>
  <si>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</si>
  <si>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</si>
  <si>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</si>
  <si>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</si>
  <si>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</si>
  <si>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</si>
  <si>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</si>
  <si>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</si>
  <si>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</si>
  <si>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</si>
  <si>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</si>
  <si>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</si>
  <si>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</si>
  <si>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</si>
  <si>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</si>
  <si>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</si>
  <si>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</si>
  <si>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</si>
  <si>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</si>
  <si>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</si>
  <si>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</si>
  <si>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</si>
  <si>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</si>
  <si>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</si>
  <si>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</si>
  <si>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</si>
  <si>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</si>
  <si>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</si>
  <si>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</si>
  <si>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</si>
  <si>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</si>
  <si>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</si>
  <si>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</si>
  <si>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</si>
  <si>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</si>
  <si>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</si>
  <si>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</si>
  <si>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</si>
  <si>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</si>
  <si>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</si>
  <si>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</si>
  <si>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</si>
  <si>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</si>
  <si>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</si>
  <si>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</si>
  <si>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</si>
  <si>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</si>
  <si>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</si>
  <si>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</si>
  <si>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</si>
  <si>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</si>
  <si>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</si>
  <si>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</si>
  <si>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</si>
  <si>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</si>
  <si>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</si>
  <si>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</si>
  <si>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</si>
  <si>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</si>
  <si>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</si>
  <si>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</si>
  <si>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</si>
  <si>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</si>
  <si>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</si>
  <si>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</si>
  <si>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</si>
  <si>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</si>
  <si>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</si>
  <si>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</si>
  <si>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</si>
  <si>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</si>
  <si>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</si>
  <si>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</si>
  <si>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</si>
  <si>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</si>
  <si>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</si>
  <si>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</si>
  <si>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</si>
  <si>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</si>
  <si>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</si>
  <si>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</si>
  <si>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</si>
  <si>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</si>
  <si>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</si>
  <si>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</si>
  <si>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</si>
  <si>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</si>
  <si>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</si>
  <si>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</si>
  <si>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</si>
  <si>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</si>
  <si>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</si>
  <si>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</si>
  <si>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</si>
  <si>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</si>
  <si>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</si>
  <si>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</si>
  <si>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</si>
  <si>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</si>
  <si>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</si>
  <si>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</si>
  <si>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</si>
  <si>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</si>
  <si>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</si>
  <si>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</si>
  <si>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</si>
  <si>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</si>
  <si>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</si>
  <si>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</si>
  <si>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</si>
  <si>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</si>
  <si>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</si>
  <si>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</si>
  <si>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</si>
  <si>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</si>
  <si>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</si>
  <si>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</si>
  <si>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</si>
  <si>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</si>
  <si>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</si>
  <si>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</si>
  <si>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</si>
  <si>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</si>
  <si>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</si>
  <si>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</si>
  <si>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</si>
  <si>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</si>
  <si>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</si>
  <si>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</si>
  <si>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</si>
  <si>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</si>
  <si>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</si>
  <si>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</si>
  <si>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</si>
  <si>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</si>
  <si>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</si>
  <si>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</si>
  <si>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</si>
  <si>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</si>
  <si>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</si>
  <si>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</si>
  <si>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</si>
  <si>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</si>
  <si>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</si>
  <si>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</si>
  <si>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</si>
  <si>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</si>
  <si>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</si>
  <si>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</si>
  <si>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</si>
  <si>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</si>
  <si>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</si>
  <si>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</si>
  <si>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</si>
  <si>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</si>
  <si>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</si>
  <si>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</si>
  <si>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</si>
  <si>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</si>
  <si>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</si>
  <si>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</si>
  <si>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</si>
  <si>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</si>
  <si>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</si>
  <si>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</si>
  <si>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</si>
  <si>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</si>
  <si>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</si>
  <si>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</si>
  <si>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</si>
  <si>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</si>
  <si>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</si>
  <si>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</si>
  <si>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</si>
  <si>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</si>
  <si>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</si>
  <si>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</si>
  <si>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</si>
  <si>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</si>
  <si>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</si>
  <si>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</si>
  <si>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</si>
  <si>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</si>
  <si>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</si>
  <si>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</si>
  <si>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</si>
  <si>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</si>
  <si>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</si>
  <si>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</si>
  <si>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</si>
  <si>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</si>
  <si>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</si>
  <si>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</si>
  <si>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</si>
  <si>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</si>
  <si>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</si>
  <si>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</si>
  <si>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</si>
  <si>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</si>
  <si>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</si>
  <si>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</si>
  <si>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</si>
  <si>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</si>
  <si>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</si>
  <si>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</si>
  <si>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</si>
  <si>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</si>
  <si>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</si>
  <si>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</si>
  <si>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</si>
  <si>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</si>
  <si>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</si>
  <si>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</si>
  <si>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</si>
  <si>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</si>
  <si>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</si>
  <si>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</si>
  <si>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</si>
  <si>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</si>
  <si>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</si>
  <si>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</si>
  <si>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</si>
  <si>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</si>
  <si>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</si>
  <si>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</si>
  <si>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</si>
  <si>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</si>
  <si>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</si>
  <si>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</si>
  <si>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</si>
  <si>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</si>
  <si>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</si>
  <si>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</si>
  <si>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</si>
  <si>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</si>
  <si>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</si>
  <si>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</si>
  <si>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</si>
  <si>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</si>
  <si>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</si>
  <si>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</si>
  <si>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</si>
  <si>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</si>
  <si>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</si>
  <si>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</si>
  <si>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</si>
  <si>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</si>
  <si>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</si>
  <si>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</si>
  <si>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</si>
  <si>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</si>
  <si>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</si>
  <si>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</si>
  <si>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</si>
  <si>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</si>
  <si>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</si>
  <si>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</si>
  <si>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</si>
  <si>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</si>
  <si>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</si>
  <si>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</si>
  <si>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</si>
  <si>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</si>
  <si>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</si>
  <si>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</si>
  <si>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</si>
  <si>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</si>
  <si>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</si>
  <si>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</si>
  <si>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</si>
  <si>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</si>
  <si>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</si>
  <si>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</si>
  <si>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</si>
  <si>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</si>
  <si>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</si>
  <si>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</si>
  <si>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</si>
  <si>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</si>
  <si>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</si>
  <si>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</si>
  <si>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</si>
  <si>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</si>
  <si>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</si>
  <si>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</si>
  <si>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</si>
  <si>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</si>
  <si>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</si>
  <si>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</si>
  <si>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</si>
  <si>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</si>
  <si>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</si>
  <si>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</si>
  <si>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</si>
  <si>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</si>
  <si>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</si>
  <si>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</si>
  <si>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</si>
  <si>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</si>
  <si>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</si>
  <si>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</si>
  <si>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</si>
  <si>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</si>
  <si>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</si>
  <si>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</si>
  <si>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</si>
  <si>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</si>
  <si>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</si>
  <si>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</si>
  <si>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</si>
  <si>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</si>
  <si>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</si>
  <si>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</si>
  <si>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</si>
  <si>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</si>
  <si>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</si>
  <si>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</si>
  <si>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</si>
  <si>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</si>
  <si>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</si>
  <si>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</si>
  <si>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</si>
  <si>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</si>
  <si>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</si>
  <si>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</si>
  <si>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</si>
  <si>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</si>
  <si>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</si>
  <si>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</si>
  <si>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</si>
  <si>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</si>
  <si>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</si>
  <si>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</si>
  <si>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</si>
  <si>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</si>
  <si>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</si>
  <si>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</si>
  <si>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</si>
  <si>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</si>
  <si>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</si>
  <si>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</si>
  <si>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</si>
  <si>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</si>
  <si>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</si>
  <si>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</si>
  <si>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</si>
  <si>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</si>
  <si>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</si>
  <si>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</si>
  <si>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</si>
  <si>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</si>
  <si>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</si>
  <si>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</si>
  <si>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</si>
  <si>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</si>
  <si>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</si>
  <si>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</si>
  <si>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</si>
  <si>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</si>
  <si>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</si>
  <si>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</si>
  <si>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</si>
  <si>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</si>
  <si>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</si>
  <si>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</si>
  <si>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</si>
  <si>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</si>
  <si>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</si>
  <si>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</si>
  <si>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</si>
  <si>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</si>
  <si>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</si>
  <si>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</si>
  <si>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</si>
  <si>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</si>
  <si>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</si>
  <si>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</si>
  <si>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</si>
  <si>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</si>
  <si>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</si>
  <si>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</si>
  <si>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</si>
  <si>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</si>
  <si>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</si>
  <si>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</si>
  <si>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</si>
  <si>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</si>
  <si>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</si>
  <si>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</si>
  <si>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</si>
  <si>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</si>
  <si>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</si>
  <si>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</si>
  <si>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</si>
  <si>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</si>
  <si>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</si>
  <si>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</si>
  <si>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</si>
  <si>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</si>
  <si>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</si>
  <si>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</si>
  <si>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</si>
  <si>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</si>
  <si>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</si>
  <si>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</si>
  <si>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</si>
  <si>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</si>
  <si>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</si>
  <si>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</si>
  <si>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</si>
  <si>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</si>
  <si>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</si>
  <si>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</si>
  <si>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</si>
  <si>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</si>
  <si>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</si>
  <si>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</si>
  <si>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</si>
  <si>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</si>
  <si>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</si>
  <si>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</si>
  <si>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</si>
  <si>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</si>
  <si>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</si>
  <si>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</si>
  <si>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</si>
  <si>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</si>
  <si>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</si>
  <si>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</si>
  <si>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</si>
  <si>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</si>
  <si>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</si>
  <si>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</si>
  <si>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</si>
  <si>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</si>
  <si>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</si>
  <si>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</si>
  <si>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</si>
  <si>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</si>
  <si>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</si>
  <si>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</si>
  <si>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</si>
  <si>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</si>
  <si>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</si>
  <si>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</si>
  <si>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</si>
  <si>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</si>
  <si>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</si>
  <si>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</si>
  <si>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</si>
  <si>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</si>
  <si>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</si>
  <si>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</si>
  <si>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</si>
  <si>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</si>
  <si>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</si>
  <si>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</si>
  <si>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</si>
  <si>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</si>
  <si>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</si>
  <si>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</si>
  <si>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</si>
  <si>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</si>
  <si>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</si>
  <si>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</si>
  <si>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</si>
  <si>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</si>
  <si>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</si>
  <si>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</si>
  <si>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</si>
  <si>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</si>
  <si>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</si>
  <si>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</si>
  <si>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</si>
  <si>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</si>
  <si>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</si>
  <si>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</si>
  <si>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</si>
  <si>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</si>
  <si>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</si>
  <si>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</si>
  <si>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</si>
  <si>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</si>
  <si>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</si>
  <si>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</si>
  <si>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</si>
  <si>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</si>
  <si>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</si>
  <si>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</si>
  <si>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</si>
  <si>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</si>
  <si>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</si>
  <si>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</si>
  <si>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</si>
  <si>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</si>
  <si>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</si>
  <si>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</si>
  <si>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</si>
  <si>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</si>
  <si>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</si>
  <si>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</si>
  <si>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</si>
  <si>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</si>
  <si>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</si>
  <si>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</si>
  <si>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</si>
  <si>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</si>
  <si>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</si>
  <si>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</si>
  <si>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</si>
  <si>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</si>
  <si>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</si>
  <si>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</si>
  <si>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</si>
  <si>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</si>
  <si>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</si>
  <si>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</si>
  <si>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</si>
  <si>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</si>
  <si>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</si>
  <si>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</si>
  <si>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</si>
  <si>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</si>
  <si>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</si>
  <si>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</si>
  <si>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</si>
  <si>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</si>
  <si>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</si>
  <si>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</si>
  <si>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</si>
  <si>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</si>
  <si>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</si>
  <si>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</si>
  <si>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</si>
  <si>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</si>
  <si>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</si>
  <si>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</si>
  <si>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</si>
  <si>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</si>
  <si>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</si>
  <si>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</si>
  <si>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</si>
  <si>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</si>
  <si>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</si>
  <si>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</si>
  <si>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</si>
  <si>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</si>
  <si>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</si>
  <si>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</si>
  <si>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</si>
  <si>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</si>
  <si>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</si>
  <si>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</si>
  <si>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</si>
  <si>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</si>
  <si>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</si>
  <si>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</si>
  <si>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</si>
  <si>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</si>
  <si>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</si>
  <si>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</si>
  <si>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</si>
  <si>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</si>
  <si>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</si>
  <si>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</si>
  <si>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</si>
  <si>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</si>
  <si>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</si>
  <si>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</si>
  <si>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</si>
  <si>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</si>
  <si>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</si>
  <si>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</si>
  <si>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</si>
  <si>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</si>
  <si>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</si>
  <si>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</si>
  <si>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</si>
  <si>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</si>
  <si>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</si>
  <si>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</si>
  <si>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</si>
  <si>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</si>
  <si>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</si>
  <si>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</si>
  <si>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</si>
  <si>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</si>
  <si>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</si>
  <si>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</si>
  <si>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</si>
  <si>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</si>
  <si>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</si>
  <si>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</si>
  <si>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</si>
  <si>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</si>
  <si>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</si>
  <si>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</si>
  <si>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</si>
  <si>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</si>
  <si>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</si>
  <si>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</si>
  <si>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</si>
  <si>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</si>
  <si>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</si>
  <si>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</si>
  <si>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</si>
  <si>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</si>
  <si>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</si>
  <si>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</si>
  <si>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</si>
  <si>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</si>
  <si>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</si>
  <si>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</si>
  <si>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</si>
  <si>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</si>
  <si>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</si>
  <si>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</si>
  <si>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</si>
  <si>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</si>
  <si>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</si>
  <si>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</si>
  <si>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</si>
  <si>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</si>
  <si>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</si>
  <si>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</si>
  <si>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</si>
  <si>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</si>
  <si>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</si>
  <si>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</si>
  <si>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</si>
  <si>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</si>
  <si>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</si>
  <si>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</si>
  <si>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</si>
  <si>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</si>
  <si>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</si>
  <si>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</si>
  <si>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</si>
  <si>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</si>
  <si>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</si>
  <si>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</si>
  <si>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</si>
  <si>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</si>
  <si>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</si>
  <si>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</si>
  <si>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</si>
  <si>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</si>
  <si>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</si>
  <si>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</si>
  <si>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</si>
  <si>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</si>
  <si>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</si>
  <si>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</si>
  <si>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</si>
  <si>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</si>
  <si>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</si>
  <si>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</si>
  <si>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</si>
  <si>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</si>
  <si>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</si>
  <si>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</si>
  <si>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</si>
  <si>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</si>
  <si>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</si>
  <si>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</si>
  <si>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</si>
  <si>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</si>
  <si>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</si>
  <si>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</si>
  <si>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</si>
  <si>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</si>
  <si>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</si>
  <si>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</si>
  <si>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</si>
  <si>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</si>
  <si>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</si>
  <si>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</si>
  <si>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</si>
  <si>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</si>
  <si>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</si>
  <si>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</si>
  <si>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</si>
  <si>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</si>
  <si>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</si>
  <si>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</si>
  <si>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</si>
  <si>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</si>
  <si>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</si>
  <si>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</si>
  <si>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</si>
  <si>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</si>
  <si>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</si>
  <si>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</si>
  <si>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</si>
  <si>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</si>
  <si>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</si>
  <si>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</si>
  <si>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</si>
  <si>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</si>
  <si>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</si>
  <si>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</si>
  <si>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</si>
  <si>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</si>
  <si>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</si>
  <si>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</si>
  <si>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</si>
  <si>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</si>
  <si>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</si>
  <si>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</si>
  <si>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</si>
  <si>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</si>
  <si>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</si>
  <si>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</si>
  <si>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</si>
  <si>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</si>
  <si>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</si>
  <si>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</si>
  <si>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</si>
  <si>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</si>
  <si>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</si>
  <si>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</si>
  <si>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</si>
  <si>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</si>
  <si>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</si>
  <si>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</si>
  <si>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</si>
  <si>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</si>
  <si>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</si>
  <si>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</si>
  <si>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</si>
  <si>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</si>
  <si>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</si>
  <si>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</si>
  <si>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</si>
  <si>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</si>
  <si>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</si>
  <si>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</si>
  <si>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</si>
  <si>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</si>
  <si>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</si>
  <si>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</si>
  <si>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</si>
  <si>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</si>
  <si>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</si>
  <si>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</si>
  <si>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</si>
  <si>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</si>
  <si>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</si>
  <si>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</si>
  <si>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</si>
  <si>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</si>
  <si>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</si>
  <si>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</si>
  <si>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</si>
  <si>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</si>
  <si>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</si>
  <si>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</si>
  <si>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</si>
  <si>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</si>
  <si>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</si>
  <si>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</si>
  <si>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</si>
  <si>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</si>
  <si>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</si>
  <si>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</si>
  <si>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</si>
  <si>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</si>
  <si>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</si>
  <si>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</si>
  <si>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</si>
  <si>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</si>
  <si>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</si>
  <si>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</si>
  <si>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</si>
  <si>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</si>
  <si>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</si>
  <si>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</si>
  <si>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</si>
  <si>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</si>
  <si>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</si>
  <si>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</si>
  <si>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</si>
  <si>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</si>
  <si>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</si>
  <si>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</si>
  <si>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</si>
  <si>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</si>
  <si>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</si>
  <si>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</si>
  <si>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</si>
  <si>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</si>
  <si>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</si>
  <si>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</si>
  <si>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</si>
  <si>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</si>
  <si>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</si>
  <si>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</si>
  <si>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</si>
  <si>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</si>
  <si>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</si>
  <si>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</si>
  <si>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</si>
  <si>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</si>
  <si>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</si>
  <si>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</si>
  <si>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</si>
  <si>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</si>
  <si>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</si>
  <si>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</si>
  <si>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</si>
  <si>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</si>
  <si>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</si>
  <si>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</si>
  <si>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</si>
  <si>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</si>
  <si>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</si>
  <si>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</si>
  <si>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</si>
  <si>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</si>
  <si>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</si>
  <si>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</si>
  <si>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</si>
  <si>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</si>
  <si>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</si>
  <si>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</si>
  <si>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</si>
  <si>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</si>
  <si>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</si>
  <si>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</si>
  <si>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</si>
  <si>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</si>
  <si>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</si>
  <si>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</si>
  <si>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</si>
  <si>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</si>
  <si>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</si>
  <si>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</si>
  <si>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</si>
  <si>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</si>
  <si>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</si>
  <si>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</si>
  <si>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</si>
  <si>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</si>
  <si>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</si>
  <si>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</si>
  <si>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</si>
  <si>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</si>
  <si>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</si>
  <si>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</si>
  <si>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</si>
  <si>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</si>
  <si>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</si>
  <si>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</si>
  <si>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</si>
  <si>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</si>
  <si>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</si>
  <si>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</si>
  <si>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</si>
  <si>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</si>
  <si>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</si>
  <si>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</si>
  <si>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</si>
  <si>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</si>
  <si>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</si>
  <si>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</si>
  <si>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</si>
  <si>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</si>
  <si>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</si>
  <si>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</si>
  <si>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</si>
  <si>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</si>
  <si>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</si>
  <si>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</si>
  <si>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</si>
  <si>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</si>
  <si>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</si>
  <si>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</si>
  <si>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</si>
  <si>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</si>
  <si>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</si>
  <si>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</si>
  <si>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</si>
  <si>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</si>
  <si>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</si>
  <si>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</si>
  <si>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</si>
  <si>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</si>
  <si>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</si>
  <si>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</si>
  <si>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</si>
  <si>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</si>
  <si>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</si>
  <si>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</si>
  <si>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</si>
  <si>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</si>
  <si>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</si>
  <si>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</si>
  <si>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</si>
  <si>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</si>
  <si>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</si>
  <si>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</si>
  <si>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</si>
  <si>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</si>
  <si>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</si>
  <si>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</si>
  <si>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</si>
  <si>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</si>
  <si>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</si>
  <si>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</si>
  <si>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</si>
  <si>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</si>
  <si>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</si>
  <si>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</si>
  <si>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</si>
  <si>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</si>
  <si>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</si>
  <si>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</si>
  <si>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</si>
  <si>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</si>
  <si>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</si>
  <si>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</si>
  <si>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</si>
  <si>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</si>
  <si>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</si>
  <si>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</si>
  <si>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</si>
  <si>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</si>
  <si>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</si>
  <si>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</si>
  <si>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</si>
  <si>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</si>
  <si>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</si>
  <si>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</si>
  <si>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</si>
  <si>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</si>
  <si>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</si>
  <si>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</si>
  <si>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</si>
  <si>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</si>
  <si>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</si>
  <si>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</si>
  <si>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</si>
  <si>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</si>
  <si>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</si>
  <si>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</si>
  <si>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</si>
  <si>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</si>
  <si>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</si>
  <si>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</si>
  <si>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</si>
  <si>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</si>
  <si>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</si>
  <si>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</si>
  <si>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</si>
  <si>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</si>
  <si>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</si>
  <si>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</si>
  <si>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</si>
  <si>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</si>
  <si>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</si>
  <si>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</si>
  <si>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</si>
  <si>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</si>
  <si>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</si>
  <si>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</si>
  <si>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</si>
  <si>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</si>
  <si>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</si>
  <si>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</si>
  <si>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</si>
  <si>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</si>
  <si>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</si>
  <si>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</si>
  <si>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</si>
  <si>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</si>
  <si>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</si>
  <si>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</si>
  <si>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</si>
  <si>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</si>
  <si>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</si>
  <si>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</si>
  <si>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</si>
  <si>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</si>
  <si>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</si>
  <si>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</si>
  <si>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</si>
  <si>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</si>
  <si>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</si>
  <si>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</si>
  <si>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</si>
  <si>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</si>
  <si>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</si>
  <si>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</si>
  <si>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</si>
  <si>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</si>
  <si>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</si>
  <si>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</si>
  <si>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</si>
  <si>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</si>
  <si>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</si>
  <si>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</si>
  <si>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</si>
  <si>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</si>
  <si>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</si>
  <si>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</si>
  <si>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</si>
  <si>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</si>
  <si>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</si>
  <si>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</si>
  <si>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</si>
  <si>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</si>
  <si>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</si>
  <si>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</si>
  <si>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</si>
  <si>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</si>
  <si>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</si>
  <si>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</si>
  <si>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</si>
  <si>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</si>
  <si>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</si>
  <si>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</si>
  <si>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</si>
  <si>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</si>
  <si>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</si>
  <si>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</si>
  <si>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</si>
  <si>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</si>
  <si>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</si>
  <si>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</si>
  <si>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</si>
  <si>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</si>
  <si>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</si>
  <si>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</si>
  <si>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</si>
  <si>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</si>
  <si>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</si>
  <si>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</si>
  <si>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</si>
  <si>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</si>
  <si>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</si>
  <si>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</si>
  <si>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</si>
  <si>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</si>
  <si>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</si>
  <si>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</si>
  <si>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</si>
  <si>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</si>
  <si>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</si>
  <si>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</si>
  <si>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</si>
  <si>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</si>
  <si>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</si>
  <si>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</si>
  <si>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</si>
  <si>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</si>
  <si>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</si>
  <si>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</si>
  <si>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</si>
  <si>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</si>
  <si>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</si>
  <si>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</si>
  <si>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</si>
  <si>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</si>
  <si>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</si>
  <si>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</si>
  <si>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</si>
  <si>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</si>
  <si>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</si>
  <si>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</si>
  <si>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</si>
  <si>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</si>
  <si>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</si>
  <si>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</si>
  <si>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</si>
  <si>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</si>
  <si>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</si>
  <si>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</si>
  <si>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</si>
  <si>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</si>
  <si>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</si>
  <si>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</si>
  <si>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</si>
  <si>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</si>
  <si>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</si>
  <si>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</si>
  <si>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</si>
  <si>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</si>
  <si>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</si>
  <si>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</si>
  <si>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</si>
  <si>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</si>
  <si>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</si>
  <si>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</si>
  <si>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</si>
  <si>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</si>
  <si>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</si>
  <si>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</si>
  <si>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</si>
  <si>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</si>
  <si>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</si>
  <si>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</si>
  <si>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</si>
  <si>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</si>
  <si>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</si>
  <si>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</si>
  <si>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</si>
  <si>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</si>
  <si>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</si>
  <si>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</si>
  <si>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</si>
  <si>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</si>
  <si>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</si>
  <si>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</si>
  <si>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</si>
  <si>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</si>
  <si>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</si>
  <si>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</si>
  <si>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</si>
  <si>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</si>
  <si>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</si>
  <si>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</si>
  <si>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</si>
  <si>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</si>
  <si>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</si>
  <si>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</si>
  <si>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</si>
  <si>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</si>
  <si>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</si>
  <si>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</si>
  <si>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</si>
  <si>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</si>
  <si>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</si>
  <si>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</si>
  <si>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</si>
  <si>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</si>
  <si>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</si>
  <si>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</si>
  <si>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</si>
  <si>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</si>
  <si>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</si>
  <si>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</si>
  <si>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</si>
  <si>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</si>
  <si>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</si>
  <si>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</si>
  <si>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</si>
  <si>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</si>
  <si>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</si>
  <si>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</si>
  <si>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</si>
  <si>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</si>
  <si>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</si>
  <si>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</si>
  <si>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</si>
  <si>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</si>
  <si>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</si>
  <si>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</si>
  <si>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</si>
  <si>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</si>
  <si>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</si>
  <si>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</si>
  <si>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</si>
  <si>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</si>
  <si>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</si>
  <si>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</si>
  <si>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</si>
  <si>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</si>
  <si>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</si>
  <si>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</si>
  <si>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</si>
  <si>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</si>
  <si>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</si>
  <si>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</si>
  <si>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</si>
  <si>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</si>
  <si>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</si>
  <si>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</si>
  <si>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</si>
  <si>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</si>
  <si>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</si>
  <si>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</si>
  <si>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</si>
  <si>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</si>
  <si>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</si>
  <si>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</si>
  <si>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</si>
  <si>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</si>
  <si>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</si>
  <si>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</si>
  <si>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</si>
  <si>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</si>
  <si>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</si>
  <si>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</si>
  <si>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</si>
  <si>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</si>
  <si>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</si>
  <si>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</si>
  <si>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</si>
  <si>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</si>
  <si>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</si>
  <si>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</si>
  <si>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</si>
  <si>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</si>
  <si>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</si>
  <si>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</si>
  <si>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</si>
  <si>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</si>
  <si>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</si>
  <si>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</si>
  <si>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</si>
  <si>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</si>
  <si>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</si>
  <si>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</si>
  <si>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</si>
  <si>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</si>
  <si>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</si>
  <si>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</si>
  <si>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</si>
  <si>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</si>
  <si>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</si>
  <si>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</si>
  <si>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</si>
  <si>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</si>
  <si>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</si>
  <si>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</si>
  <si>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</si>
  <si>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</si>
  <si>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</si>
  <si>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</si>
  <si>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</si>
  <si>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</si>
  <si>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</si>
  <si>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</si>
  <si>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</si>
  <si>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</si>
  <si>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</si>
  <si>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</si>
  <si>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</si>
  <si>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</si>
  <si>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</si>
  <si>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</si>
  <si>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</si>
  <si>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</si>
  <si>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</si>
  <si>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</si>
  <si>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</si>
  <si>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</si>
  <si>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</si>
  <si>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</si>
  <si>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</si>
  <si>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</si>
  <si>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</si>
  <si>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</si>
  <si>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</si>
  <si>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</si>
  <si>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</si>
  <si>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</si>
  <si>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</si>
  <si>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</si>
  <si>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</si>
  <si>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</si>
  <si>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</si>
  <si>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</si>
  <si>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</si>
  <si>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</si>
  <si>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</si>
  <si>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</si>
  <si>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</si>
  <si>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</si>
  <si>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</si>
  <si>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</si>
  <si>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</si>
  <si>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</si>
  <si>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</si>
  <si>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</si>
  <si>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</si>
  <si>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</si>
  <si>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</si>
  <si>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</si>
  <si>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</si>
  <si>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</si>
  <si>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</si>
  <si>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</si>
  <si>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</si>
  <si>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</si>
  <si>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</si>
  <si>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</si>
  <si>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</si>
  <si>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</si>
  <si>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</si>
  <si>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</si>
  <si>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</si>
  <si>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</si>
  <si>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</si>
  <si>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</si>
  <si>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</si>
  <si>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</si>
  <si>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</si>
  <si>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</si>
  <si>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</si>
  <si>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</si>
  <si>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</si>
  <si>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</si>
  <si>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</si>
  <si>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</si>
  <si>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</si>
  <si>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</si>
  <si>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</si>
  <si>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</si>
  <si>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</si>
  <si>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</si>
  <si>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</si>
  <si>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</si>
  <si>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</si>
  <si>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</si>
  <si>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</si>
  <si>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</si>
  <si>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</si>
  <si>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</si>
  <si>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</si>
  <si>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</si>
  <si>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</si>
  <si>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</si>
  <si>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</si>
  <si>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</si>
  <si>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</si>
  <si>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</si>
  <si>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</si>
  <si>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</si>
  <si>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</si>
  <si>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</si>
  <si>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</si>
  <si>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</si>
  <si>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</si>
  <si>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</si>
  <si>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</si>
  <si>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</si>
  <si>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</si>
  <si>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</si>
  <si>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</si>
  <si>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</si>
  <si>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</si>
  <si>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</si>
  <si>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</si>
  <si>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</si>
  <si>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</si>
  <si>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</si>
  <si>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</si>
  <si>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</si>
  <si>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</si>
  <si>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</si>
  <si>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</si>
  <si>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</si>
  <si>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</si>
  <si>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</si>
  <si>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</si>
  <si>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</si>
  <si>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</si>
  <si>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</si>
  <si>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</si>
  <si>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</si>
  <si>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</si>
  <si>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</si>
  <si>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</si>
  <si>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</si>
  <si>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</si>
  <si>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</si>
  <si>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</si>
  <si>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</si>
  <si>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</si>
  <si>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</si>
  <si>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</si>
  <si>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</si>
  <si>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</si>
  <si>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</si>
  <si>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</si>
  <si>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</si>
  <si>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</si>
  <si>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</si>
  <si>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</si>
  <si>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</si>
  <si>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</si>
  <si>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</si>
  <si>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</si>
  <si>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</si>
  <si>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</si>
  <si>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</si>
  <si>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</si>
  <si>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</si>
  <si>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</si>
  <si>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</si>
  <si>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</si>
  <si>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</si>
  <si>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</si>
  <si>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</si>
  <si>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</si>
  <si>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</si>
  <si>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</si>
  <si>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</si>
  <si>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</si>
  <si>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</si>
  <si>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</si>
  <si>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</si>
  <si>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</si>
  <si>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</si>
  <si>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</si>
  <si>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</si>
  <si>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</si>
  <si>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</si>
  <si>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</si>
  <si>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</si>
  <si>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</si>
  <si>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</si>
  <si>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</si>
  <si>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</si>
  <si>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</si>
  <si>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</si>
  <si>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</si>
  <si>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</si>
  <si>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</si>
  <si>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</si>
  <si>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</si>
  <si>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</si>
  <si>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</si>
  <si>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</si>
  <si>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</si>
  <si>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</si>
  <si>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</si>
  <si>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</si>
  <si>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</si>
  <si>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</si>
  <si>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</si>
  <si>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</si>
  <si>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</si>
  <si>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</si>
  <si>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</si>
  <si>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</si>
  <si>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</si>
  <si>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</si>
  <si>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</si>
  <si>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</si>
  <si>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</si>
  <si>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</si>
  <si>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</si>
  <si>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</si>
  <si>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</si>
  <si>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</si>
  <si>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</si>
  <si>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</si>
  <si>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</si>
  <si>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</si>
  <si>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</si>
  <si>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</si>
  <si>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</si>
  <si>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</si>
  <si>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</si>
  <si>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</si>
  <si>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</si>
  <si>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</si>
  <si>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</si>
  <si>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</si>
  <si>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</si>
  <si>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</si>
  <si>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</si>
  <si>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</si>
  <si>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</si>
  <si>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</si>
  <si>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</si>
  <si>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</si>
  <si>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</si>
  <si>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</si>
  <si>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</si>
  <si>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</si>
  <si>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</si>
  <si>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</si>
  <si>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</si>
  <si>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</si>
  <si>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</si>
  <si>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</si>
  <si>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</si>
  <si>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</si>
  <si>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</si>
  <si>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</si>
  <si>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</si>
  <si>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</si>
  <si>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</si>
  <si>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</si>
  <si>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</si>
  <si>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</si>
  <si>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</si>
  <si>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</si>
  <si>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</si>
  <si>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</si>
  <si>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</si>
  <si>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</si>
  <si>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</si>
  <si>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</si>
  <si>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</si>
  <si>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</si>
  <si>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</si>
  <si>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</si>
  <si>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</si>
  <si>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</si>
  <si>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</si>
  <si>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</si>
  <si>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</si>
  <si>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</si>
  <si>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</si>
  <si>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</si>
  <si>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</si>
  <si>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</si>
  <si>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</si>
  <si>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</si>
  <si>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</si>
  <si>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</si>
  <si>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</si>
  <si>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</si>
  <si>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</si>
  <si>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</si>
  <si>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</si>
  <si>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</si>
  <si>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</si>
  <si>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</si>
  <si>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</si>
  <si>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</si>
  <si>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</si>
  <si>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</si>
  <si>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</si>
  <si>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</si>
  <si>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</si>
  <si>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</si>
  <si>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</si>
  <si>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</si>
  <si>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</si>
  <si>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</si>
  <si>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</si>
  <si>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</si>
  <si>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</si>
  <si>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</si>
  <si>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</si>
  <si>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</si>
  <si>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</si>
  <si>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</si>
  <si>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</si>
  <si>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</si>
  <si>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</si>
  <si>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</si>
  <si>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</si>
  <si>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</si>
  <si>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</si>
  <si>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</si>
  <si>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</si>
  <si>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</si>
  <si>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</si>
  <si>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</si>
  <si>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</si>
  <si>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</si>
  <si>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</si>
  <si>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</si>
  <si>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</si>
  <si>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</si>
  <si>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</si>
  <si>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</si>
  <si>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</si>
  <si>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</si>
  <si>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</si>
  <si>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</si>
  <si>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</si>
  <si>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</si>
  <si>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</si>
  <si>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</si>
  <si>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</si>
  <si>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</si>
  <si>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</si>
  <si>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</si>
  <si>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</si>
  <si>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</si>
  <si>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</si>
  <si>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</si>
  <si>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</si>
  <si>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</si>
  <si>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</si>
  <si>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</si>
  <si>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</si>
  <si>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</si>
  <si>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</si>
  <si>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</si>
  <si>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</si>
  <si>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</si>
  <si>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</si>
  <si>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</si>
  <si>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</si>
  <si>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</si>
  <si>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</si>
  <si>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</si>
  <si>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</si>
  <si>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</si>
  <si>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</si>
  <si>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</si>
  <si>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</si>
  <si>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</si>
  <si>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</si>
  <si>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</si>
  <si>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</si>
  <si>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</si>
  <si>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</si>
  <si>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</si>
  <si>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</si>
  <si>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</si>
  <si>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</si>
  <si>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</si>
  <si>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</si>
  <si>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</si>
  <si>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</si>
  <si>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</si>
  <si>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</si>
  <si>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</si>
  <si>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</si>
  <si>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</si>
  <si>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</si>
  <si>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</si>
  <si>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</si>
  <si>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</si>
  <si>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</si>
  <si>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</si>
  <si>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</si>
  <si>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</si>
  <si>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</si>
  <si>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</si>
  <si>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</si>
  <si>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</si>
  <si>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</si>
  <si>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</si>
  <si>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</si>
  <si>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</si>
  <si>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</si>
  <si>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</si>
  <si>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</si>
  <si>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</si>
  <si>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</si>
  <si>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</si>
  <si>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</si>
  <si>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</si>
  <si>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</si>
  <si>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</si>
  <si>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</si>
  <si>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</si>
  <si>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</si>
  <si>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</si>
  <si>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</si>
  <si>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</si>
  <si>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</si>
  <si>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</si>
  <si>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</si>
  <si>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</si>
  <si>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</si>
  <si>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</si>
  <si>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</si>
  <si>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</si>
  <si>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</si>
  <si>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</si>
  <si>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</si>
  <si>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</si>
  <si>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</si>
  <si>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</si>
  <si>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</si>
  <si>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</si>
  <si>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</si>
  <si>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</si>
  <si>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</si>
  <si>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</si>
  <si>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</si>
  <si>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</si>
  <si>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</si>
  <si>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</si>
  <si>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</si>
  <si>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</si>
  <si>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</si>
  <si>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</si>
  <si>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</si>
  <si>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</si>
  <si>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</si>
  <si>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</si>
  <si>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</si>
  <si>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</si>
  <si>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</si>
  <si>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</si>
  <si>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</si>
  <si>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</si>
  <si>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</si>
  <si>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</si>
  <si>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</si>
  <si>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</si>
  <si>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</si>
  <si>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</si>
  <si>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</si>
  <si>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</si>
  <si>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</si>
  <si>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</si>
  <si>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</si>
  <si>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</si>
  <si>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</si>
  <si>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</si>
  <si>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</si>
  <si>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</si>
  <si>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</si>
  <si>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</si>
  <si>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</si>
  <si>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</si>
  <si>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</si>
  <si>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</si>
  <si>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</si>
  <si>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</si>
  <si>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</si>
  <si>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</si>
  <si>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</si>
  <si>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</si>
  <si>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</si>
  <si>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</si>
  <si>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</si>
  <si>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</si>
  <si>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</si>
  <si>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</si>
  <si>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</si>
  <si>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</si>
  <si>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</si>
  <si>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</si>
  <si>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</si>
  <si>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</si>
  <si>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</si>
  <si>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</si>
  <si>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</si>
  <si>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</si>
  <si>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</si>
  <si>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</si>
  <si>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</si>
  <si>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</si>
  <si>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</si>
  <si>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</si>
  <si>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</si>
  <si>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</si>
  <si>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</si>
  <si>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</si>
  <si>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</si>
  <si>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</si>
  <si>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</si>
  <si>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</si>
  <si>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</si>
  <si>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</si>
  <si>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</si>
  <si>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</si>
  <si>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</si>
  <si>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</si>
  <si>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</si>
  <si>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</si>
  <si>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</si>
  <si>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</si>
  <si>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</si>
  <si>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</si>
  <si>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</si>
  <si>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</si>
  <si>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</si>
  <si>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</si>
  <si>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</si>
  <si>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</si>
  <si>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</si>
  <si>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</si>
  <si>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</si>
  <si>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</si>
  <si>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</si>
  <si>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</si>
  <si>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</si>
  <si>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</si>
  <si>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</si>
  <si>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</si>
  <si>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</si>
  <si>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</si>
  <si>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</si>
  <si>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</si>
  <si>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</si>
  <si>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</si>
  <si>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</si>
  <si>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</si>
  <si>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</si>
  <si>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</si>
  <si>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</si>
  <si>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</si>
  <si>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</si>
  <si>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</si>
  <si>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</si>
  <si>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</si>
  <si>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</si>
  <si>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</si>
  <si>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</si>
  <si>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</si>
  <si>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</si>
  <si>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</si>
  <si>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</si>
  <si>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</si>
  <si>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</si>
  <si>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</si>
  <si>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</si>
  <si>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</si>
  <si>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</si>
  <si>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</si>
  <si>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</si>
  <si>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</si>
  <si>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</si>
  <si>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</si>
  <si>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</si>
  <si>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</si>
  <si>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</si>
  <si>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</si>
  <si>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</si>
  <si>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</si>
  <si>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</si>
  <si>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</si>
  <si>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</si>
  <si>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</si>
  <si>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</si>
  <si>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</si>
  <si>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</si>
  <si>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</si>
  <si>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</si>
  <si>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</si>
  <si>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</si>
  <si>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</si>
  <si>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</si>
  <si>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</si>
  <si>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</si>
  <si>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</si>
  <si>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</si>
  <si>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</si>
  <si>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</si>
  <si>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</si>
  <si>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</si>
  <si>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</si>
  <si>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</si>
  <si>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</si>
  <si>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</si>
  <si>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</si>
  <si>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</si>
  <si>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</si>
  <si>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</si>
  <si>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</si>
  <si>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</si>
  <si>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</si>
  <si>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</si>
  <si>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</si>
  <si>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</si>
  <si>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</si>
  <si>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</si>
  <si>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</si>
  <si>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</si>
  <si>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</si>
  <si>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</si>
  <si>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</si>
  <si>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</si>
  <si>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</si>
  <si>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</si>
  <si>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</si>
  <si>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</si>
  <si>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</si>
  <si>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</si>
  <si>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</si>
  <si>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</si>
  <si>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</si>
  <si>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</si>
  <si>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</si>
  <si>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</si>
  <si>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</si>
  <si>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</si>
  <si>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</si>
  <si>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</si>
  <si>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</si>
  <si>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</si>
  <si>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</si>
  <si>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</si>
  <si>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</si>
  <si>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</si>
  <si>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</si>
  <si>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</si>
  <si>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</si>
  <si>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</si>
  <si>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</si>
  <si>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</si>
  <si>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</si>
  <si>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</si>
  <si>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</si>
  <si>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</si>
  <si>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</si>
  <si>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</si>
  <si>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</si>
  <si>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</si>
  <si>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</si>
  <si>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</si>
  <si>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</si>
  <si>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</si>
  <si>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</si>
  <si>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</si>
  <si>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</si>
  <si>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</si>
  <si>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</si>
  <si>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</si>
  <si>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</si>
  <si>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</si>
  <si>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</si>
  <si>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</si>
  <si>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</si>
  <si>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</si>
  <si>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</si>
  <si>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</si>
  <si>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</si>
  <si>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</si>
  <si>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</si>
  <si>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</si>
  <si>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</si>
  <si>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</si>
  <si>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</si>
  <si>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</si>
  <si>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</si>
  <si>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</si>
  <si>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</si>
  <si>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</si>
  <si>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</si>
  <si>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</si>
  <si>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</si>
  <si>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</si>
  <si>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</si>
  <si>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</si>
  <si>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</si>
  <si>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</si>
  <si>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</si>
  <si>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</si>
  <si>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</si>
  <si>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</si>
  <si>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</si>
  <si>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</si>
  <si>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</si>
  <si>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</si>
  <si>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</si>
  <si>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</si>
  <si>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</si>
  <si>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</si>
  <si>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</si>
  <si>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</si>
  <si>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</si>
  <si>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</si>
  <si>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</si>
  <si>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</si>
  <si>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</si>
  <si>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</si>
  <si>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</si>
  <si>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</si>
  <si>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</si>
  <si>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</si>
  <si>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</si>
  <si>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</si>
  <si>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</si>
  <si>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</si>
  <si>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</si>
  <si>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</si>
  <si>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</si>
  <si>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</si>
  <si>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</si>
  <si>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</si>
  <si>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</si>
  <si>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</si>
  <si>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</si>
  <si>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</si>
  <si>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</si>
  <si>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</si>
  <si>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</si>
  <si>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</si>
  <si>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</si>
  <si>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</si>
  <si>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</si>
  <si>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</si>
  <si>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</si>
  <si>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</si>
  <si>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</si>
  <si>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</si>
  <si>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</si>
  <si>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</si>
  <si>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</si>
  <si>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</si>
  <si>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</si>
  <si>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</si>
  <si>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</si>
  <si>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</si>
  <si>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</si>
  <si>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</si>
  <si>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</si>
  <si>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</si>
  <si>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</si>
  <si>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</si>
  <si>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</si>
  <si>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</si>
  <si>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</si>
  <si>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</si>
  <si>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</si>
  <si>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</si>
  <si>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</si>
  <si>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</si>
  <si>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</si>
  <si>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</si>
  <si>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</si>
  <si>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</si>
  <si>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</si>
  <si>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</si>
  <si>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</si>
  <si>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</si>
  <si>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</si>
  <si>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</si>
  <si>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</si>
  <si>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</si>
  <si>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</si>
  <si>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</si>
  <si>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</si>
  <si>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</si>
  <si>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</si>
  <si>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</si>
  <si>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</si>
  <si>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</si>
  <si>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</si>
  <si>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</si>
  <si>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</si>
  <si>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</si>
  <si>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</si>
  <si>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</si>
  <si>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</si>
  <si>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</si>
  <si>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</si>
  <si>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</si>
  <si>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</si>
  <si>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</si>
  <si>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</si>
  <si>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</si>
  <si>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</si>
  <si>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</si>
  <si>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</si>
  <si>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</si>
  <si>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</si>
  <si>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</si>
  <si>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</si>
  <si>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</si>
  <si>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</si>
  <si>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</si>
  <si>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</si>
  <si>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</si>
  <si>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</si>
  <si>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</si>
  <si>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</si>
  <si>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</si>
  <si>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</si>
  <si>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</si>
  <si>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</si>
  <si>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</si>
  <si>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</si>
  <si>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</si>
  <si>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</si>
  <si>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</si>
  <si>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</si>
  <si>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</si>
  <si>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</si>
  <si>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</si>
  <si>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</si>
  <si>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</si>
  <si>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</si>
  <si>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</si>
  <si>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</si>
  <si>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</si>
  <si>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</si>
  <si>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</si>
  <si>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</si>
  <si>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</si>
  <si>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</si>
  <si>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</si>
  <si>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</si>
  <si>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</si>
  <si>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</si>
  <si>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</si>
  <si>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</si>
  <si>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</si>
  <si>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</si>
  <si>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</si>
  <si>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</si>
  <si>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</si>
  <si>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</si>
  <si>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</si>
  <si>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</si>
  <si>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</si>
  <si>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</si>
  <si>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</si>
  <si>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</si>
  <si>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</si>
  <si>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</si>
  <si>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</si>
  <si>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</si>
  <si>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</si>
  <si>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</si>
  <si>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</si>
  <si>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</si>
  <si>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</si>
  <si>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</si>
  <si>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</si>
  <si>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</si>
  <si>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</si>
  <si>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</si>
  <si>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</si>
  <si>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</si>
  <si>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</si>
  <si>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</si>
  <si>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</si>
  <si>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</si>
  <si>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</si>
  <si>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</si>
  <si>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</si>
  <si>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</si>
  <si>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</si>
  <si>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</si>
  <si>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</si>
  <si>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</si>
  <si>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</si>
  <si>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</si>
  <si>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</si>
  <si>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</si>
  <si>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</si>
  <si>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</si>
  <si>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</si>
  <si>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</si>
  <si>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</si>
  <si>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</si>
  <si>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</si>
  <si>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</si>
  <si>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</si>
  <si>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</si>
  <si>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</si>
  <si>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</si>
  <si>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</si>
  <si>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</si>
  <si>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</si>
  <si>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</si>
  <si>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</si>
  <si>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</si>
  <si>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</si>
  <si>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</si>
  <si>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</si>
  <si>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</si>
  <si>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</si>
  <si>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</si>
  <si>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</si>
  <si>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</si>
  <si>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</si>
  <si>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</si>
  <si>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</si>
  <si>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</si>
  <si>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</si>
  <si>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</si>
  <si>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</si>
  <si>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</si>
  <si>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</si>
  <si>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</si>
  <si>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</si>
  <si>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</si>
  <si>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</si>
  <si>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</si>
  <si>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</si>
  <si>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</si>
  <si>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</si>
  <si>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</si>
  <si>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</si>
  <si>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</si>
  <si>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</si>
  <si>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</si>
  <si>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</si>
  <si>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</si>
  <si>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</si>
  <si>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</si>
  <si>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</si>
  <si>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</si>
  <si>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</si>
  <si>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</si>
  <si>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</si>
  <si>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</si>
  <si>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</si>
  <si>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</si>
  <si>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</si>
  <si>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</si>
  <si>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</si>
  <si>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</si>
  <si>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</si>
  <si>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</si>
  <si>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</si>
  <si>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</si>
  <si>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</si>
  <si>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</si>
  <si>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</si>
  <si>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</si>
  <si>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</si>
  <si>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</si>
  <si>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</si>
  <si>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</si>
  <si>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</si>
  <si>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</si>
  <si>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</si>
  <si>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</si>
  <si>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</si>
  <si>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</si>
  <si>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</si>
  <si>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</si>
  <si>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</si>
  <si>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</si>
  <si>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</si>
  <si>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</si>
  <si>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</si>
  <si>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</si>
  <si>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</si>
  <si>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</si>
  <si>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</si>
  <si>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</si>
  <si>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</si>
  <si>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</si>
  <si>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</si>
  <si>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</si>
  <si>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</si>
  <si>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</si>
  <si>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</si>
  <si>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</si>
  <si>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</si>
  <si>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</si>
  <si>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</si>
  <si>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</si>
  <si>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</si>
  <si>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</si>
  <si>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</si>
  <si>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</si>
  <si>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</si>
  <si>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</si>
  <si>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</si>
  <si>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</si>
  <si>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</si>
  <si>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</si>
  <si>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</si>
  <si>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</si>
  <si>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</si>
  <si>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</si>
  <si>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</si>
  <si>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</si>
  <si>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</si>
  <si>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</si>
  <si>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</si>
  <si>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</si>
  <si>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</si>
  <si>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</si>
  <si>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</si>
  <si>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</si>
  <si>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</si>
  <si>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</si>
  <si>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</si>
  <si>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</si>
  <si>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</si>
  <si>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</si>
  <si>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</si>
  <si>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</si>
  <si>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</si>
  <si>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</si>
  <si>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</si>
  <si>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</si>
  <si>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</si>
  <si>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</si>
  <si>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</si>
  <si>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</si>
  <si>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</si>
  <si>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</si>
  <si>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</si>
  <si>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</si>
  <si>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</si>
  <si>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</si>
  <si>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</si>
  <si>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</si>
  <si>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</si>
  <si>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</si>
  <si>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</si>
  <si>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</si>
  <si>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</si>
  <si>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</si>
  <si>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</si>
  <si>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</si>
  <si>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</si>
  <si>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</si>
  <si>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</si>
  <si>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</si>
  <si>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</si>
  <si>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</si>
  <si>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</si>
  <si>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</si>
  <si>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</si>
  <si>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</si>
  <si>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</si>
  <si>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</si>
  <si>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</si>
  <si>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</si>
  <si>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</si>
  <si>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</si>
  <si>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</si>
  <si>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</si>
  <si>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</si>
  <si>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</si>
  <si>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</si>
  <si>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</si>
  <si>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</si>
  <si>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</si>
  <si>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</si>
  <si>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</si>
  <si>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</si>
  <si>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</si>
  <si>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</si>
  <si>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</si>
  <si>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</si>
  <si>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</si>
  <si>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</si>
  <si>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</si>
  <si>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</si>
  <si>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</si>
  <si>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</si>
  <si>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</si>
  <si>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</si>
  <si>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</si>
  <si>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</si>
  <si>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</si>
  <si>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</si>
  <si>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</si>
  <si>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</si>
  <si>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</si>
  <si>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</si>
  <si>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</si>
  <si>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</si>
  <si>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</si>
  <si>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</si>
  <si>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</si>
  <si>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</si>
  <si>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</si>
  <si>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</si>
  <si>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</si>
  <si>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</si>
  <si>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</si>
  <si>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</si>
  <si>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</si>
  <si>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</si>
  <si>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</si>
  <si>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</si>
  <si>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</si>
  <si>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</si>
  <si>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</si>
  <si>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</si>
  <si>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</si>
  <si>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</si>
  <si>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</si>
  <si>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</si>
  <si>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</si>
  <si>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</si>
  <si>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</si>
  <si>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</si>
  <si>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</si>
  <si>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</si>
  <si>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</si>
  <si>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</si>
  <si>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</si>
  <si>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</si>
  <si>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</si>
  <si>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</si>
  <si>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</si>
  <si>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</si>
  <si>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</si>
  <si>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</si>
  <si>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</si>
  <si>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</si>
  <si>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</si>
  <si>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</si>
  <si>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</si>
  <si>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</si>
  <si>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</si>
  <si>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</si>
  <si>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</si>
  <si>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</si>
  <si>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</si>
  <si>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</si>
  <si>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</si>
  <si>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</si>
  <si>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</si>
  <si>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</si>
  <si>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</si>
  <si>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</si>
  <si>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</si>
  <si>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</si>
  <si>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</si>
  <si>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</si>
  <si>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</si>
  <si>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</si>
  <si>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</si>
  <si>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</si>
  <si>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</si>
  <si>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</si>
  <si>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</si>
  <si>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</si>
  <si>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</si>
  <si>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</si>
  <si>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</si>
  <si>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</si>
  <si>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</si>
  <si>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</si>
  <si>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</si>
  <si>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</si>
  <si>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</si>
  <si>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</si>
  <si>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</si>
  <si>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</si>
  <si>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</si>
  <si>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</si>
  <si>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</si>
  <si>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</si>
  <si>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</si>
  <si>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</si>
  <si>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</si>
  <si>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</si>
  <si>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</si>
  <si>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</si>
  <si>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</si>
  <si>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</si>
  <si>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</si>
  <si>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</si>
  <si>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</si>
  <si>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</si>
  <si>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</si>
  <si>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</si>
  <si>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</si>
  <si>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</si>
  <si>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</si>
  <si>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</si>
  <si>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</si>
  <si>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</si>
  <si>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</si>
  <si>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</si>
  <si>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</si>
  <si>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</si>
  <si>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</si>
  <si>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</si>
  <si>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</si>
  <si>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</si>
  <si>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</si>
  <si>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</si>
  <si>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</si>
  <si>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</si>
  <si>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</si>
  <si>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</si>
  <si>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</si>
  <si>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</si>
  <si>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</si>
  <si>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</si>
  <si>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</si>
  <si>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</si>
  <si>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</si>
  <si>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</si>
  <si>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</si>
  <si>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</si>
  <si>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</si>
  <si>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</si>
  <si>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</si>
  <si>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</si>
  <si>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</si>
  <si>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</si>
  <si>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</si>
  <si>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</si>
  <si>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</si>
  <si>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</si>
  <si>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</si>
  <si>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</si>
  <si>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</si>
  <si>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</si>
  <si>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</si>
  <si>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</si>
  <si>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</si>
  <si>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</si>
  <si>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</si>
  <si>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</si>
  <si>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</si>
  <si>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</si>
  <si>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</si>
  <si>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</si>
  <si>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</si>
  <si>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</si>
  <si>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</si>
  <si>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</si>
  <si>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</si>
  <si>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</si>
  <si>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</si>
  <si>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</si>
  <si>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</si>
  <si>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</si>
  <si>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</si>
  <si>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</si>
  <si>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</si>
  <si>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</si>
  <si>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</si>
  <si>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</si>
  <si>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</si>
  <si>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</si>
  <si>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</si>
  <si>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</si>
  <si>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</si>
  <si>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</si>
  <si>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</si>
  <si>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</si>
  <si>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</si>
  <si>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</si>
  <si>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</si>
  <si>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</si>
  <si>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</si>
  <si>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</si>
  <si>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</si>
  <si>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</si>
  <si>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</si>
  <si>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</si>
  <si>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</si>
  <si>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</si>
  <si>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</si>
  <si>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</si>
  <si>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</si>
  <si>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</si>
  <si>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</si>
  <si>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</si>
  <si>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</si>
  <si>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</si>
  <si>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</si>
  <si>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</si>
  <si>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</si>
  <si>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</si>
  <si>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</si>
  <si>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</si>
  <si>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</si>
  <si>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</si>
  <si>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</si>
  <si>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</si>
  <si>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</si>
  <si>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</si>
  <si>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</si>
  <si>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</si>
  <si>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</si>
  <si>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</si>
  <si>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</si>
  <si>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</si>
  <si>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</si>
  <si>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</si>
  <si>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</si>
  <si>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</si>
  <si>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</si>
  <si>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</si>
  <si>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</si>
  <si>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</si>
  <si>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</si>
  <si>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</si>
  <si>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</si>
  <si>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</si>
  <si>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</si>
  <si>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</si>
  <si>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</si>
  <si>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</si>
  <si>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</si>
  <si>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</si>
  <si>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</si>
  <si>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</si>
  <si>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</si>
  <si>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</si>
  <si>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</si>
  <si>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</si>
  <si>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</si>
  <si>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</si>
  <si>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</si>
  <si>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</si>
  <si>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</si>
  <si>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</si>
  <si>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</si>
  <si>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</si>
  <si>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</si>
  <si>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</si>
  <si>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</si>
  <si>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</si>
  <si>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</si>
  <si>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</si>
  <si>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</si>
  <si>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</si>
  <si>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</si>
  <si>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</si>
  <si>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</si>
  <si>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</si>
  <si>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</si>
  <si>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</si>
  <si>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</si>
  <si>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</si>
  <si>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</si>
  <si>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</si>
  <si>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</si>
  <si>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</si>
  <si>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</si>
  <si>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</si>
  <si>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</si>
  <si>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</si>
  <si>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</si>
  <si>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</si>
  <si>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</si>
  <si>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</si>
  <si>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</si>
  <si>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</si>
  <si>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</si>
  <si>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</si>
  <si>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</si>
  <si>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</si>
  <si>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</si>
  <si>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</si>
  <si>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</si>
  <si>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</si>
  <si>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</si>
  <si>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</si>
  <si>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</si>
  <si>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</si>
  <si>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</si>
  <si>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</si>
  <si>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</si>
  <si>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</si>
  <si>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</si>
  <si>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</si>
  <si>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</si>
  <si>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</si>
  <si>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</si>
  <si>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</si>
  <si>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</si>
  <si>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</si>
  <si>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</si>
  <si>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</si>
  <si>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</si>
  <si>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</si>
  <si>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</si>
  <si>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</si>
  <si>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</si>
  <si>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</si>
  <si>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</si>
  <si>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</si>
  <si>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</si>
  <si>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</si>
  <si>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</si>
  <si>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</si>
  <si>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</si>
  <si>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</si>
  <si>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</si>
  <si>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</si>
  <si>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</si>
  <si>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</si>
  <si>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</si>
  <si>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</si>
  <si>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</si>
  <si>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</si>
  <si>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</si>
  <si>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</si>
  <si>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</si>
  <si>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</si>
  <si>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</si>
  <si>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</si>
  <si>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</si>
  <si>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</si>
  <si>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</si>
  <si>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</si>
  <si>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</si>
  <si>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</si>
  <si>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</si>
  <si>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</si>
  <si>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</si>
  <si>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</si>
  <si>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</si>
  <si>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</si>
  <si>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</si>
  <si>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</si>
  <si>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</si>
  <si>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</si>
  <si>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</si>
  <si>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</si>
  <si>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</si>
  <si>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</si>
  <si>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</si>
  <si>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</si>
  <si>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</si>
  <si>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</si>
  <si>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</si>
  <si>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</si>
  <si>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</si>
  <si>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</si>
  <si>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</si>
  <si>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</si>
  <si>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</si>
  <si>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</si>
  <si>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</si>
  <si>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</si>
  <si>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</si>
  <si>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</si>
  <si>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</si>
  <si>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</si>
  <si>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</si>
  <si>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</si>
  <si>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</si>
  <si>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</si>
  <si>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</si>
  <si>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</si>
  <si>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</si>
  <si>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</si>
  <si>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</si>
  <si>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</si>
  <si>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</si>
  <si>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</si>
  <si>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</si>
  <si>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</si>
  <si>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</si>
  <si>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</si>
  <si>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</si>
  <si>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</si>
  <si>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</si>
  <si>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</si>
  <si>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</si>
  <si>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</si>
  <si>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</si>
  <si>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</si>
  <si>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</si>
  <si>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</si>
  <si>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</si>
  <si>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</si>
  <si>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</si>
  <si>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</si>
  <si>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</si>
  <si>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</si>
  <si>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</si>
  <si>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</si>
  <si>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</si>
  <si>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</si>
  <si>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</si>
  <si>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</si>
  <si>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</si>
  <si>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</si>
  <si>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</si>
  <si>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</si>
  <si>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</si>
  <si>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</si>
  <si>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</si>
  <si>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</si>
  <si>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</si>
  <si>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</si>
  <si>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</si>
  <si>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</si>
  <si>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</si>
  <si>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</si>
  <si>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</si>
  <si>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</si>
  <si>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</si>
  <si>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</si>
  <si>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</si>
  <si>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</si>
  <si>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</si>
  <si>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</si>
  <si>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</si>
  <si>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</si>
  <si>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</si>
  <si>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</si>
  <si>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</si>
  <si>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</si>
  <si>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</si>
  <si>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</si>
  <si>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</si>
  <si>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</si>
  <si>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</si>
  <si>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</si>
  <si>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</si>
  <si>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</si>
  <si>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</si>
  <si>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</si>
  <si>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</si>
  <si>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</si>
  <si>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</si>
  <si>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</si>
  <si>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</si>
  <si>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</si>
  <si>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</si>
  <si>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</si>
  <si>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</si>
  <si>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</si>
  <si>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</si>
  <si>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</si>
  <si>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</si>
  <si>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</si>
  <si>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</si>
  <si>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</si>
  <si>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</si>
  <si>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</si>
  <si>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</si>
  <si>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</si>
  <si>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</si>
  <si>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</si>
  <si>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</si>
  <si>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</si>
  <si>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</si>
  <si>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</si>
  <si>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</si>
  <si>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</si>
  <si>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</si>
  <si>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</si>
  <si>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</si>
  <si>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</si>
  <si>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</si>
  <si>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</si>
  <si>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</si>
  <si>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</si>
  <si>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</si>
  <si>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</si>
  <si>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</si>
  <si>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</si>
  <si>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</si>
  <si>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</si>
  <si>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</si>
  <si>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</si>
  <si>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</si>
  <si>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</si>
  <si>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</si>
  <si>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</si>
  <si>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</si>
  <si>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</si>
  <si>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</si>
  <si>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</si>
  <si>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</si>
  <si>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</si>
  <si>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</si>
  <si>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</si>
  <si>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</si>
  <si>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</si>
  <si>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</si>
  <si>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</si>
  <si>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</si>
  <si>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</si>
  <si>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</si>
  <si>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</si>
  <si>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</si>
  <si>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</si>
  <si>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</si>
  <si>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</si>
  <si>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</si>
  <si>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</si>
  <si>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</si>
  <si>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</si>
  <si>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</si>
  <si>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</si>
  <si>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</si>
  <si>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</si>
  <si>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</si>
  <si>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</si>
  <si>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</si>
  <si>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</si>
  <si>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</si>
  <si>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</si>
  <si>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</si>
  <si>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</si>
  <si>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</si>
  <si>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</si>
  <si>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</si>
  <si>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</si>
  <si>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</si>
  <si>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</si>
  <si>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</si>
  <si>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</si>
  <si>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</si>
  <si>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</si>
  <si>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</si>
  <si>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</si>
  <si>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</si>
  <si>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</si>
  <si>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</si>
  <si>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</si>
  <si>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</si>
  <si>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</si>
  <si>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</si>
  <si>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</si>
  <si>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</si>
  <si>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</si>
  <si>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</si>
  <si>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</si>
  <si>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</si>
  <si>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</si>
  <si>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</si>
  <si>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</si>
  <si>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</si>
  <si>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</si>
  <si>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</si>
  <si>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</si>
  <si>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</si>
  <si>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</si>
  <si>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</si>
  <si>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</si>
  <si>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</si>
  <si>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</si>
  <si>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</si>
  <si>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</si>
  <si>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</si>
  <si>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</si>
  <si>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</si>
  <si>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</si>
  <si>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</si>
  <si>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</si>
  <si>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</si>
  <si>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</si>
  <si>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</si>
  <si>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</si>
  <si>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</si>
  <si>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</si>
  <si>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</si>
  <si>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</si>
  <si>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</si>
  <si>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</si>
  <si>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</si>
  <si>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</si>
  <si>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</si>
  <si>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</si>
  <si>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</si>
  <si>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</si>
  <si>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</si>
  <si>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</si>
  <si>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</si>
  <si>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</si>
  <si>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</si>
  <si>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</si>
  <si>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</si>
  <si>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</si>
  <si>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</si>
  <si>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</si>
  <si>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</si>
  <si>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</si>
  <si>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</si>
  <si>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</si>
  <si>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</si>
  <si>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</si>
  <si>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</si>
  <si>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</si>
  <si>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</si>
  <si>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</si>
  <si>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</si>
  <si>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</si>
  <si>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</si>
  <si>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</si>
  <si>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</si>
  <si>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</si>
  <si>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</si>
  <si>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</si>
  <si>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</si>
  <si>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</si>
  <si>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</si>
  <si>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</si>
  <si>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</si>
  <si>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</si>
  <si>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</si>
  <si>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</si>
  <si>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</si>
  <si>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</si>
  <si>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</si>
  <si>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</si>
  <si>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</si>
  <si>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</si>
  <si>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</si>
  <si>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</si>
  <si>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</si>
  <si>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</si>
  <si>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</si>
  <si>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</si>
  <si>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</si>
  <si>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</si>
  <si>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</si>
  <si>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</si>
  <si>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</si>
  <si>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</si>
  <si>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</si>
  <si>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</si>
  <si>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</si>
  <si>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</si>
  <si>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</si>
  <si>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</si>
  <si>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</si>
  <si>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</si>
  <si>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</si>
  <si>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</si>
  <si>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</si>
  <si>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</si>
  <si>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</si>
  <si>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</si>
  <si>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</si>
  <si>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</si>
  <si>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</si>
  <si>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</si>
  <si>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</si>
  <si>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</si>
  <si>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</si>
  <si>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</si>
  <si>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</si>
  <si>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</si>
  <si>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</si>
  <si>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</si>
  <si>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</si>
  <si>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</si>
  <si>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</si>
  <si>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</si>
  <si>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</si>
  <si>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</si>
  <si>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</si>
  <si>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</si>
  <si>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</si>
  <si>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</si>
  <si>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</si>
  <si>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</si>
  <si>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</si>
  <si>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</si>
  <si>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</si>
  <si>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</si>
  <si>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</si>
  <si>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</si>
  <si>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</si>
  <si>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</si>
  <si>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</si>
  <si>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</si>
  <si>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</si>
  <si>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</si>
  <si>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</si>
  <si>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</si>
  <si>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</si>
  <si>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</si>
  <si>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</si>
  <si>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</si>
  <si>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</si>
  <si>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</si>
  <si>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</si>
  <si>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</si>
  <si>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</si>
  <si>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</si>
  <si>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</si>
  <si>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</si>
  <si>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</si>
  <si>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</si>
  <si>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</si>
  <si>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</si>
  <si>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</si>
  <si>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</si>
  <si>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</si>
  <si>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</si>
  <si>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</si>
  <si>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</si>
  <si>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</si>
  <si>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</si>
  <si>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</si>
  <si>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</si>
  <si>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</si>
  <si>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</si>
  <si>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</si>
  <si>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</si>
  <si>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</si>
  <si>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</si>
  <si>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</si>
  <si>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</si>
  <si>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</si>
  <si>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</si>
  <si>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</si>
  <si>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</si>
  <si>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</si>
  <si>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</si>
  <si>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</si>
  <si>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</si>
  <si>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</si>
  <si>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</si>
  <si>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</si>
  <si>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</si>
  <si>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</si>
  <si>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</si>
  <si>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</si>
  <si>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</si>
  <si>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</si>
  <si>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</si>
  <si>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</si>
  <si>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</si>
  <si>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</si>
  <si>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</si>
  <si>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</si>
  <si>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</si>
  <si>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</si>
  <si>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</si>
  <si>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</si>
  <si>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</si>
  <si>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</si>
  <si>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</si>
  <si>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</si>
  <si>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</si>
  <si>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</si>
  <si>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</si>
  <si>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</si>
  <si>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</si>
  <si>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</si>
  <si>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</si>
  <si>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</si>
  <si>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</si>
  <si>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</si>
  <si>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</si>
  <si>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</si>
  <si>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</si>
  <si>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</si>
  <si>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</si>
  <si>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</si>
  <si>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</si>
  <si>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</si>
  <si>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</si>
  <si>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</si>
  <si>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</si>
  <si>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</si>
  <si>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</si>
  <si>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</si>
  <si>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</si>
  <si>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</si>
  <si>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</si>
  <si>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</si>
  <si>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</si>
  <si>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</si>
  <si>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</si>
  <si>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</si>
  <si>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</si>
  <si>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</si>
  <si>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</si>
  <si>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</si>
  <si>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</si>
  <si>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</si>
  <si>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</si>
  <si>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</si>
  <si>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</si>
  <si>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</si>
  <si>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</si>
  <si>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</si>
  <si>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</si>
  <si>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</si>
  <si>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</si>
  <si>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</si>
  <si>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</si>
  <si>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</si>
  <si>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</si>
  <si>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</si>
  <si>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</si>
  <si>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</si>
  <si>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</si>
  <si>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</si>
  <si>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</si>
  <si>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</si>
  <si>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</si>
  <si>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</si>
  <si>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</si>
  <si>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</si>
  <si>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</si>
  <si>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</si>
  <si>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</si>
  <si>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</si>
  <si>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</si>
  <si>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</si>
  <si>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</si>
  <si>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</si>
  <si>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</si>
  <si>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</si>
  <si>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</si>
  <si>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</si>
  <si>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</si>
  <si>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</si>
  <si>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</si>
  <si>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</si>
  <si>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</si>
  <si>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</si>
  <si>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</si>
  <si>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</si>
  <si>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</si>
  <si>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</si>
  <si>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</si>
  <si>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</si>
  <si>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</si>
  <si>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</si>
  <si>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</si>
  <si>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</si>
  <si>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</si>
  <si>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</si>
  <si>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</si>
  <si>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</si>
  <si>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</si>
  <si>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</si>
  <si>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</si>
  <si>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</si>
  <si>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</si>
  <si>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</si>
  <si>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</si>
  <si>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</si>
  <si>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</si>
  <si>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</si>
  <si>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</si>
  <si>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</si>
  <si>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</si>
  <si>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</si>
  <si>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</si>
  <si>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</si>
  <si>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</si>
  <si>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</si>
  <si>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</si>
  <si>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</si>
  <si>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</si>
  <si>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</si>
  <si>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</si>
  <si>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</si>
  <si>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</si>
  <si>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</si>
  <si>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</si>
  <si>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</si>
  <si>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</si>
  <si>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</si>
  <si>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</si>
  <si>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</si>
  <si>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</si>
  <si>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</si>
  <si>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</si>
  <si>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</si>
  <si>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</si>
  <si>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</si>
  <si>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</si>
  <si>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</si>
  <si>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</si>
  <si>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</si>
  <si>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</si>
  <si>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</si>
  <si>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</si>
  <si>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</si>
  <si>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</si>
  <si>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</si>
  <si>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</si>
  <si>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</si>
  <si>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</si>
  <si>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</si>
  <si>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</si>
  <si>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</si>
  <si>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</si>
  <si>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</si>
  <si>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</si>
  <si>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</si>
  <si>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</si>
  <si>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</si>
  <si>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</si>
  <si>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</si>
  <si>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</si>
  <si>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</si>
  <si>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</si>
  <si>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</si>
  <si>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</si>
  <si>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</si>
  <si>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</si>
  <si>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</si>
  <si>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</si>
  <si>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</si>
  <si>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</si>
  <si>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</si>
  <si>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</si>
  <si>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</si>
  <si>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</si>
  <si>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</si>
  <si>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</si>
  <si>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</si>
  <si>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</si>
  <si>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</si>
  <si>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</si>
  <si>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</si>
  <si>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</si>
  <si>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</si>
  <si>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</si>
  <si>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</si>
  <si>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</si>
  <si>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</si>
  <si>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</si>
  <si>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</si>
  <si>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</si>
  <si>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</si>
  <si>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</si>
  <si>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</si>
  <si>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</si>
  <si>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</si>
  <si>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</si>
  <si>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</si>
  <si>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</si>
  <si>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</si>
  <si>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</si>
  <si>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</si>
  <si>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</si>
  <si>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</si>
  <si>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</si>
  <si>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</si>
  <si>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</si>
  <si>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</si>
  <si>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</si>
  <si>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</si>
  <si>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</si>
  <si>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</si>
  <si>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</si>
  <si>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</si>
  <si>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</si>
  <si>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</si>
  <si>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</si>
  <si>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</si>
  <si>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</si>
  <si>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</si>
  <si>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</si>
  <si>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</si>
  <si>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</si>
  <si>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</si>
  <si>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</si>
  <si>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</si>
  <si>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</si>
  <si>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</si>
  <si>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</si>
  <si>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</si>
  <si>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</si>
  <si>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</si>
  <si>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</si>
  <si>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</si>
  <si>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</si>
  <si>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</si>
  <si>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</si>
  <si>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</si>
  <si>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</si>
  <si>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</si>
  <si>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</si>
  <si>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</si>
  <si>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</si>
  <si>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</si>
  <si>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</si>
  <si>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</si>
  <si>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</si>
  <si>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</si>
  <si>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</si>
  <si>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</si>
  <si>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</si>
  <si>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</si>
  <si>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</si>
  <si>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</si>
  <si>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</si>
  <si>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</si>
  <si>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</si>
  <si>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</si>
  <si>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</si>
  <si>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</si>
  <si>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</si>
  <si>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</si>
  <si>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</si>
  <si>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</si>
  <si>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</si>
  <si>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</si>
  <si>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</si>
  <si>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</si>
  <si>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</si>
  <si>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</si>
  <si>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</si>
  <si>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</si>
  <si>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</si>
  <si>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</si>
  <si>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</si>
  <si>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</si>
  <si>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</si>
  <si>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</si>
  <si>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</si>
  <si>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</si>
  <si>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</si>
  <si>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</si>
  <si>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</si>
  <si>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</si>
  <si>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</si>
  <si>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</si>
  <si>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</si>
  <si>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</si>
  <si>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</si>
  <si>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</si>
  <si>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</si>
  <si>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</si>
  <si>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</si>
  <si>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</si>
  <si>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</si>
  <si>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</si>
  <si>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</si>
  <si>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</si>
  <si>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</si>
  <si>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</si>
  <si>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</si>
  <si>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</si>
  <si>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</si>
  <si>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</si>
  <si>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</si>
  <si>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</si>
  <si>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</si>
  <si>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</si>
  <si>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</si>
  <si>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</si>
  <si>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</si>
  <si>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</si>
  <si>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</si>
  <si>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</si>
  <si>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</si>
  <si>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</si>
  <si>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</si>
  <si>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</si>
  <si>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</si>
  <si>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</si>
  <si>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</si>
  <si>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</si>
  <si>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</si>
  <si>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</si>
  <si>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</si>
  <si>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</si>
  <si>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</si>
  <si>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</si>
  <si>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</si>
  <si>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</si>
  <si>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</si>
  <si>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</si>
  <si>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</si>
  <si>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</si>
  <si>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</si>
  <si>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</si>
  <si>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</si>
  <si>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</si>
  <si>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</si>
  <si>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</si>
  <si>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</si>
  <si>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</si>
  <si>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</si>
  <si>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</si>
  <si>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</si>
  <si>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</si>
  <si>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</si>
  <si>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</si>
  <si>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</si>
  <si>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</si>
  <si>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</si>
  <si>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</si>
  <si>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</si>
  <si>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</si>
  <si>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</si>
  <si>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</si>
  <si>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</si>
  <si>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</si>
  <si>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</si>
  <si>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</si>
  <si>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</si>
  <si>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</si>
  <si>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</si>
  <si>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</si>
  <si>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</si>
  <si>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</si>
  <si>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</si>
  <si>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</si>
  <si>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</si>
  <si>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</si>
  <si>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</si>
  <si>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</si>
  <si>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</si>
  <si>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</si>
  <si>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</si>
  <si>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</si>
  <si>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</si>
  <si>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</si>
  <si>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</si>
  <si>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</si>
  <si>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</si>
  <si>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</si>
  <si>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</si>
  <si>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</si>
  <si>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</si>
  <si>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</si>
  <si>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</si>
  <si>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</si>
  <si>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</si>
  <si>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</si>
  <si>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</si>
  <si>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</si>
  <si>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</si>
  <si>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</si>
  <si>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</si>
  <si>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</si>
  <si>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</si>
  <si>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</si>
  <si>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</si>
  <si>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</si>
  <si>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</si>
  <si>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</si>
  <si>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</si>
  <si>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</si>
  <si>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</si>
  <si>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</si>
  <si>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</si>
  <si>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</si>
  <si>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</si>
  <si>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</si>
  <si>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</si>
  <si>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</si>
  <si>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</si>
  <si>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</si>
  <si>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</si>
  <si>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</si>
  <si>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</si>
  <si>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</si>
  <si>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</si>
  <si>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</si>
  <si>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</si>
  <si>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</si>
  <si>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</si>
  <si>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</si>
  <si>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</si>
  <si>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</si>
  <si>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</si>
  <si>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</si>
  <si>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</si>
  <si>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</si>
  <si>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</si>
  <si>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</si>
  <si>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</si>
  <si>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</si>
  <si>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</si>
  <si>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</si>
  <si>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</si>
  <si>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</si>
  <si>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</si>
  <si>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</si>
  <si>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</si>
  <si>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</si>
  <si>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</si>
  <si>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</si>
  <si>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</si>
  <si>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</si>
  <si>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</si>
  <si>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</si>
  <si>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</si>
  <si>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</si>
  <si>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</si>
  <si>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</si>
  <si>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</si>
  <si>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</si>
  <si>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</si>
  <si>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</si>
  <si>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</si>
  <si>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</si>
  <si>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</si>
  <si>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</si>
  <si>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</si>
  <si>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</si>
  <si>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</si>
  <si>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</si>
  <si>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</si>
  <si>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</si>
  <si>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</si>
  <si>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</si>
  <si>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</si>
  <si>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</si>
  <si>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</si>
  <si>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</si>
  <si>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</si>
  <si>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</si>
  <si>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</si>
  <si>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</si>
  <si>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</si>
  <si>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</si>
  <si>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</si>
  <si>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</si>
  <si>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</si>
  <si>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</si>
  <si>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</si>
  <si>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</si>
  <si>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</si>
  <si>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</si>
  <si>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</si>
  <si>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</si>
  <si>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</si>
  <si>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</si>
  <si>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</si>
  <si>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</si>
  <si>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</si>
  <si>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</si>
  <si>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</si>
  <si>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</si>
  <si>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</si>
  <si>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</si>
  <si>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</si>
  <si>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</si>
  <si>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</si>
  <si>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</si>
  <si>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</si>
  <si>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</si>
  <si>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</si>
  <si>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</si>
  <si>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</si>
  <si>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</si>
  <si>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</si>
  <si>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</si>
  <si>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</si>
  <si>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</si>
  <si>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</si>
  <si>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</si>
  <si>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</si>
  <si>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</si>
  <si>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</si>
  <si>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</si>
  <si>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</si>
  <si>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</si>
  <si>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</si>
  <si>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</si>
  <si>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</si>
  <si>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</si>
  <si>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</si>
  <si>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</si>
  <si>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</si>
  <si>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</si>
  <si>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</si>
  <si>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</si>
  <si>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</si>
  <si>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</si>
  <si>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</si>
  <si>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</si>
  <si>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</si>
  <si>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</si>
  <si>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</si>
  <si>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</si>
  <si>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</si>
  <si>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</si>
  <si>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</si>
  <si>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</si>
  <si>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</si>
  <si>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</si>
  <si>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</si>
  <si>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</si>
  <si>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</si>
  <si>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</si>
  <si>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</si>
  <si>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</si>
  <si>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</si>
  <si>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</si>
  <si>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</si>
  <si>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</si>
  <si>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</si>
  <si>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</si>
  <si>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</si>
  <si>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</si>
  <si>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</si>
  <si>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</si>
  <si>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</si>
  <si>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</si>
  <si>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</si>
  <si>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</si>
  <si>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</si>
  <si>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</si>
  <si>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</si>
  <si>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</si>
  <si>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</si>
  <si>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</si>
  <si>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</si>
  <si>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</si>
  <si>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</si>
  <si>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</si>
  <si>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</si>
  <si>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</si>
  <si>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</si>
  <si>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</si>
  <si>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</si>
  <si>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</si>
  <si>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</si>
  <si>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</si>
  <si>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</si>
  <si>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</si>
  <si>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</si>
  <si>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</si>
  <si>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</si>
  <si>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</si>
  <si>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</si>
  <si>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</si>
  <si>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</si>
  <si>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</si>
  <si>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</si>
  <si>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</si>
  <si>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</si>
  <si>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</si>
  <si>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</si>
  <si>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</si>
  <si>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</si>
  <si>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</si>
  <si>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</si>
  <si>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</si>
  <si>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</si>
  <si>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</si>
  <si>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</si>
  <si>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</si>
  <si>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</si>
  <si>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</si>
  <si>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</si>
  <si>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</si>
  <si>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</si>
  <si>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</si>
  <si>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</si>
  <si>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</si>
  <si>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</si>
  <si>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</si>
  <si>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</si>
  <si>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</si>
  <si>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</si>
  <si>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</si>
  <si>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</si>
  <si>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</si>
  <si>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</si>
  <si>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</si>
  <si>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</si>
  <si>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</si>
  <si>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</si>
  <si>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</si>
  <si>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</si>
  <si>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</si>
  <si>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</si>
  <si>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</si>
  <si>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</si>
  <si>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</si>
  <si>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</si>
  <si>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</si>
  <si>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</si>
  <si>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</si>
  <si>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</si>
  <si>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</si>
  <si>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</si>
  <si>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</si>
  <si>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</si>
  <si>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</si>
  <si>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</si>
  <si>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</si>
  <si>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</si>
  <si>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</si>
  <si>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</si>
  <si>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</si>
  <si>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</si>
  <si>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</si>
  <si>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</si>
  <si>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</si>
  <si>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</si>
  <si>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</si>
  <si>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</si>
  <si>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</si>
  <si>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</si>
  <si>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</si>
  <si>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</si>
  <si>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</si>
  <si>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</si>
  <si>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</si>
  <si>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</si>
  <si>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</si>
  <si>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</si>
  <si>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</si>
  <si>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</si>
  <si>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</si>
  <si>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</si>
  <si>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</si>
  <si>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</si>
  <si>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</si>
  <si>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</si>
  <si>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</si>
  <si>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</si>
  <si>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</si>
  <si>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</si>
  <si>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</si>
  <si>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</si>
  <si>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</si>
  <si>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</si>
  <si>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</si>
  <si>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</si>
  <si>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</si>
  <si>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</si>
  <si>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</si>
  <si>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</si>
  <si>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</si>
  <si>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</si>
  <si>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</si>
  <si>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</si>
  <si>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</si>
  <si>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</si>
  <si>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</si>
  <si>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</si>
  <si>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</si>
  <si>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</si>
  <si>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</si>
  <si>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</si>
  <si>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</si>
  <si>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</si>
  <si>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</si>
  <si>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</si>
  <si>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</si>
  <si>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</si>
  <si>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</si>
  <si>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</si>
  <si>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</si>
  <si>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</si>
  <si>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</si>
  <si>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</si>
  <si>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</si>
  <si>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</si>
  <si>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</si>
  <si>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</si>
  <si>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</si>
  <si>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</si>
  <si>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</si>
  <si>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</si>
  <si>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</si>
  <si>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</si>
  <si>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</si>
  <si>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</si>
  <si>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</si>
  <si>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</si>
  <si>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</si>
  <si>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</si>
  <si>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</si>
  <si>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</si>
  <si>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</si>
  <si>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</si>
  <si>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</si>
  <si>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</si>
  <si>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</si>
  <si>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</si>
  <si>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</si>
  <si>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</si>
  <si>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</si>
  <si>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</si>
  <si>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</si>
  <si>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</si>
  <si>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</si>
  <si>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</si>
  <si>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</si>
  <si>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</si>
  <si>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</si>
  <si>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</si>
  <si>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</si>
  <si>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</si>
  <si>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</si>
  <si>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</si>
  <si>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</si>
  <si>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</si>
  <si>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</si>
  <si>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</si>
  <si>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</si>
  <si>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</si>
  <si>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</si>
  <si>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</si>
  <si>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</si>
  <si>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</si>
  <si>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</si>
  <si>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</si>
  <si>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</si>
  <si>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</si>
  <si>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</si>
  <si>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</si>
  <si>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</si>
  <si>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</si>
  <si>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</si>
  <si>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</si>
  <si>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</si>
  <si>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</si>
  <si>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</si>
  <si>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</si>
  <si>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</si>
  <si>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</si>
  <si>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</si>
  <si>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</si>
  <si>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</si>
  <si>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</si>
  <si>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</si>
  <si>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</si>
  <si>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</si>
  <si>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</si>
  <si>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</si>
  <si>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</si>
  <si>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</si>
  <si>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</si>
  <si>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</si>
  <si>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</si>
  <si>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</si>
  <si>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</si>
  <si>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</si>
  <si>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</si>
  <si>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</si>
  <si>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</si>
  <si>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</si>
  <si>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</si>
  <si>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</si>
  <si>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</si>
  <si>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</si>
  <si>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</si>
  <si>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</si>
  <si>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</si>
  <si>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</si>
  <si>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</si>
  <si>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</si>
  <si>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</si>
  <si>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</si>
  <si>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</si>
  <si>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</si>
  <si>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</si>
  <si>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</si>
  <si>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</si>
  <si>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</si>
  <si>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</si>
  <si>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</si>
  <si>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</si>
  <si>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</si>
  <si>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</si>
  <si>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</si>
  <si>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</si>
  <si>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</si>
  <si>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</si>
  <si>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</si>
  <si>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</si>
  <si>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</si>
  <si>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</si>
  <si>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</si>
  <si>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</si>
  <si>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</si>
  <si>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</si>
  <si>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</si>
  <si>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</si>
  <si>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</si>
  <si>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</si>
  <si>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</si>
  <si>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</si>
  <si>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</si>
  <si>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</si>
  <si>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</si>
  <si>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</si>
  <si>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</si>
  <si>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</si>
  <si>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</si>
  <si>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</si>
  <si>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</si>
  <si>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</si>
  <si>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</si>
  <si>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</si>
  <si>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</si>
  <si>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</si>
  <si>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</si>
  <si>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</si>
  <si>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</si>
  <si>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</si>
  <si>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</si>
  <si>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</si>
  <si>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</si>
  <si>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</si>
  <si>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</si>
  <si>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</si>
  <si>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</si>
  <si>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</si>
  <si>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</si>
  <si>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</si>
  <si>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</si>
  <si>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</si>
  <si>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</si>
  <si>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</si>
  <si>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</si>
  <si>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</si>
  <si>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</si>
  <si>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</si>
  <si>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</si>
  <si>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</si>
  <si>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</si>
  <si>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</si>
  <si>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</si>
  <si>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</si>
  <si>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</si>
  <si>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</si>
  <si>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</si>
  <si>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</si>
  <si>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</si>
  <si>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</si>
  <si>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</si>
  <si>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</si>
  <si>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</si>
  <si>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</si>
  <si>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</si>
  <si>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</si>
  <si>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</si>
  <si>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</si>
  <si>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</si>
  <si>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</si>
  <si>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</si>
  <si>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</si>
  <si>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</si>
  <si>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</si>
  <si>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</si>
  <si>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</si>
  <si>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</si>
  <si>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</si>
  <si>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</si>
  <si>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</si>
  <si>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</si>
  <si>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</si>
  <si>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</si>
  <si>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</si>
  <si>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</si>
  <si>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</si>
  <si>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</si>
  <si>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</si>
  <si>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</si>
  <si>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</si>
  <si>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</si>
  <si>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</si>
  <si>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</si>
  <si>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</si>
  <si>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</si>
  <si>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</si>
  <si>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</si>
  <si>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</si>
  <si>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</si>
  <si>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</si>
  <si>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</si>
  <si>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</si>
  <si>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</si>
  <si>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</si>
  <si>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</si>
  <si>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</si>
  <si>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</si>
  <si>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</si>
  <si>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</si>
  <si>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</si>
  <si>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</si>
  <si>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</si>
  <si>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</si>
  <si>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</si>
  <si>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</si>
  <si>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</si>
  <si>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</si>
  <si>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</si>
  <si>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</si>
  <si>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</si>
  <si>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</si>
  <si>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</si>
  <si>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</si>
  <si>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</si>
  <si>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</si>
  <si>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</si>
  <si>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</si>
  <si>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</si>
  <si>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</si>
  <si>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</si>
  <si>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</si>
  <si>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</si>
  <si>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</si>
  <si>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</si>
  <si>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</si>
  <si>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</si>
  <si>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</si>
  <si>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</si>
  <si>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</si>
  <si>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</si>
  <si>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</si>
  <si>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</si>
  <si>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</si>
  <si>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</si>
  <si>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</si>
  <si>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</si>
  <si>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</si>
  <si>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</si>
  <si>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</si>
  <si>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</si>
  <si>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</si>
  <si>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</si>
  <si>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</si>
  <si>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</si>
  <si>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</si>
  <si>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</si>
  <si>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</si>
  <si>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</si>
  <si>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</si>
  <si>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</si>
  <si>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</si>
  <si>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</si>
  <si>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</si>
  <si>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</si>
  <si>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</si>
  <si>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</si>
  <si>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</si>
  <si>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</si>
  <si>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</si>
  <si>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</si>
  <si>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</si>
  <si>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</si>
  <si>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</si>
  <si>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</si>
  <si>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</si>
  <si>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</si>
  <si>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</si>
  <si>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</si>
  <si>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</si>
  <si>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</si>
  <si>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</si>
  <si>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</si>
  <si>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</si>
  <si>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</si>
  <si>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</si>
  <si>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</si>
  <si>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</si>
  <si>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</si>
  <si>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</si>
  <si>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</si>
  <si>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</si>
  <si>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</si>
  <si>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</si>
  <si>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</si>
  <si>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</si>
  <si>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</si>
  <si>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</si>
  <si>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</si>
  <si>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</si>
  <si>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</si>
  <si>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</si>
  <si>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</si>
  <si>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</si>
  <si>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</si>
  <si>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</si>
  <si>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</si>
  <si>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</si>
  <si>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</si>
  <si>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</si>
  <si>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</si>
  <si>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</si>
  <si>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</si>
  <si>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</si>
  <si>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</si>
  <si>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</si>
  <si>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</si>
  <si>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</si>
  <si>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</si>
  <si>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</si>
  <si>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</si>
  <si>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</si>
  <si>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</si>
  <si>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</si>
  <si>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</si>
  <si>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</si>
  <si>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</si>
  <si>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</si>
  <si>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</si>
  <si>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</si>
  <si>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</si>
  <si>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</si>
  <si>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</si>
  <si>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</si>
  <si>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</si>
  <si>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</si>
  <si>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</si>
  <si>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</si>
  <si>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</si>
  <si>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</si>
  <si>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</si>
  <si>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</si>
  <si>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</si>
  <si>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</si>
  <si>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</si>
  <si>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</si>
  <si>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</si>
  <si>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</si>
  <si>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</si>
  <si>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</si>
  <si>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</si>
  <si>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</si>
  <si>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</si>
  <si>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</si>
  <si>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</si>
  <si>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</si>
  <si>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</si>
  <si>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</si>
  <si>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</si>
  <si>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</si>
  <si>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</si>
  <si>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</si>
  <si>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</si>
  <si>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</si>
  <si>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</si>
  <si>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</si>
  <si>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</si>
  <si>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</si>
  <si>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</si>
  <si>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</si>
  <si>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</si>
  <si>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</si>
  <si>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</si>
  <si>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</si>
  <si>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</si>
  <si>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</si>
  <si>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</si>
  <si>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</si>
  <si>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</si>
  <si>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</si>
  <si>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</si>
  <si>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</si>
  <si>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</si>
  <si>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</si>
  <si>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</si>
  <si>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</si>
  <si>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</si>
  <si>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</si>
  <si>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</si>
  <si>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</si>
  <si>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</si>
  <si>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</si>
  <si>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</si>
  <si>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</si>
  <si>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</si>
  <si>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</si>
  <si>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</si>
  <si>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</si>
  <si>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</si>
  <si>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</si>
  <si>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</si>
  <si>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</si>
  <si>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</si>
  <si>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</si>
  <si>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</si>
  <si>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</si>
  <si>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</si>
  <si>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</si>
  <si>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</si>
  <si>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</si>
  <si>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</si>
  <si>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</si>
  <si>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</si>
  <si>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</si>
  <si>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</si>
  <si>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</si>
  <si>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</si>
  <si>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</si>
  <si>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</si>
  <si>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</si>
  <si>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</si>
  <si>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</si>
  <si>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</si>
  <si>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</si>
  <si>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</si>
  <si>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</si>
  <si>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</si>
  <si>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</si>
  <si>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</si>
  <si>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</si>
  <si>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</si>
  <si>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</si>
  <si>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</si>
  <si>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</si>
  <si>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</si>
  <si>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</si>
  <si>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</si>
  <si>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</si>
  <si>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</si>
  <si>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</si>
  <si>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</si>
  <si>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</si>
  <si>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</si>
  <si>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</si>
  <si>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</si>
  <si>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</si>
  <si>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</si>
  <si>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</si>
  <si>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</si>
  <si>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</si>
  <si>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</si>
  <si>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</si>
  <si>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</si>
  <si>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</si>
  <si>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</si>
  <si>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</si>
  <si>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</si>
  <si>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</si>
  <si>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</si>
  <si>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</si>
  <si>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</si>
  <si>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</si>
  <si>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</si>
  <si>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</si>
  <si>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</si>
  <si>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</si>
  <si>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</si>
  <si>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</si>
  <si>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</si>
  <si>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</si>
  <si>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</si>
  <si>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</si>
  <si>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</si>
  <si>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</si>
  <si>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</si>
  <si>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</si>
  <si>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</si>
  <si>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</si>
  <si>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</si>
  <si>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</si>
  <si>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</si>
  <si>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</si>
  <si>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</si>
  <si>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</si>
  <si>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</si>
  <si>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</si>
  <si>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</si>
  <si>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</si>
  <si>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</si>
  <si>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</si>
  <si>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</si>
  <si>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</si>
  <si>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</si>
  <si>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</si>
  <si>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</si>
  <si>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</si>
  <si>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</si>
  <si>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</si>
  <si>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</si>
  <si>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</si>
  <si>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</si>
  <si>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</si>
  <si>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</si>
  <si>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</si>
  <si>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</si>
  <si>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</si>
  <si>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</si>
  <si>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</si>
  <si>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</si>
  <si>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</si>
  <si>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</si>
  <si>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</si>
  <si>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</si>
  <si>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</si>
  <si>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</si>
  <si>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</si>
  <si>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</si>
  <si>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</si>
  <si>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</si>
  <si>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</si>
  <si>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</si>
  <si>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</si>
  <si>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</si>
  <si>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</si>
  <si>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</si>
  <si>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</si>
  <si>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</si>
  <si>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</si>
  <si>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</si>
  <si>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</si>
  <si>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</si>
  <si>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</si>
  <si>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</si>
  <si>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</si>
  <si>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</si>
  <si>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</si>
  <si>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</si>
  <si>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</si>
  <si>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</si>
  <si>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</si>
  <si>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</si>
  <si>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</si>
  <si>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</si>
  <si>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</si>
  <si>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</si>
  <si>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</si>
  <si>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</si>
  <si>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</si>
  <si>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</si>
  <si>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</si>
  <si>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</si>
  <si>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</si>
  <si>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</si>
  <si>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</si>
  <si>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</si>
  <si>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</si>
  <si>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</si>
  <si>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</si>
  <si>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</si>
  <si>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</si>
  <si>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</si>
  <si>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</si>
  <si>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</si>
  <si>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</si>
  <si>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</si>
  <si>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</si>
  <si>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</si>
  <si>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</si>
  <si>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</si>
  <si>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</si>
  <si>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</si>
  <si>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</si>
  <si>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</si>
  <si>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</si>
  <si>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</si>
  <si>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</si>
  <si>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</si>
  <si>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</si>
  <si>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</si>
  <si>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</si>
  <si>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</si>
  <si>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</si>
  <si>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</si>
  <si>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</si>
  <si>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</si>
  <si>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</si>
  <si>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</si>
  <si>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</si>
  <si>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</si>
  <si>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</si>
  <si>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</si>
  <si>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</si>
  <si>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</si>
  <si>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</si>
  <si>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</si>
  <si>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</si>
  <si>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</si>
  <si>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</si>
  <si>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</si>
  <si>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</si>
  <si>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</si>
  <si>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</si>
  <si>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</si>
  <si>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</si>
  <si>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</si>
  <si>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</si>
  <si>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</si>
  <si>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</si>
  <si>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</si>
  <si>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</si>
  <si>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</si>
  <si>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</si>
  <si>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</si>
  <si>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</si>
  <si>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</si>
  <si>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</si>
  <si>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</si>
  <si>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</si>
  <si>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</si>
  <si>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</si>
  <si>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</si>
  <si>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</si>
  <si>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</si>
  <si>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</si>
  <si>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</si>
  <si>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</si>
  <si>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</si>
  <si>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</si>
  <si>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</si>
  <si>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</si>
  <si>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</si>
  <si>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</si>
  <si>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</si>
  <si>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</si>
  <si>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</si>
  <si>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</si>
  <si>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</si>
  <si>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</si>
  <si>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</si>
  <si>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</si>
  <si>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</si>
  <si>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</si>
  <si>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</si>
  <si>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</si>
  <si>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</si>
  <si>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</si>
  <si>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</si>
  <si>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</si>
  <si>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</si>
  <si>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</si>
  <si>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</si>
  <si>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</si>
  <si>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</si>
  <si>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</si>
  <si>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</si>
  <si>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</si>
  <si>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</si>
  <si>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</si>
  <si>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</si>
  <si>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</si>
  <si>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</si>
  <si>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</si>
  <si>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</si>
  <si>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</si>
  <si>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</si>
  <si>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</si>
  <si>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</si>
  <si>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</si>
  <si>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</si>
  <si>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</si>
  <si>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</si>
  <si>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</si>
  <si>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</si>
  <si>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</si>
  <si>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</si>
  <si>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</si>
  <si>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</si>
  <si>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</si>
  <si>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</si>
  <si>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</si>
  <si>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</si>
  <si>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</si>
  <si>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</si>
  <si>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</si>
  <si>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</si>
  <si>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</si>
  <si>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</si>
  <si>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</si>
  <si>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</si>
  <si>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</si>
  <si>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</si>
  <si>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</si>
  <si>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</si>
  <si>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</si>
  <si>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</si>
  <si>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</si>
  <si>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</si>
  <si>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</si>
  <si>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</si>
  <si>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</si>
  <si>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</si>
  <si>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</si>
  <si>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</si>
  <si>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</si>
  <si>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</si>
  <si>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</si>
  <si>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</si>
  <si>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</si>
  <si>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</si>
  <si>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</si>
  <si>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</si>
  <si>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</si>
  <si>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</si>
  <si>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</si>
  <si>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</si>
  <si>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</si>
  <si>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</si>
  <si>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</si>
  <si>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</si>
  <si>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</si>
  <si>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</si>
  <si>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</si>
  <si>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</si>
  <si>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</si>
  <si>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</si>
  <si>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</si>
  <si>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</si>
  <si>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</si>
  <si>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</si>
  <si>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</si>
  <si>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</si>
  <si>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</si>
  <si>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</si>
  <si>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</si>
  <si>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</si>
  <si>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</si>
  <si>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</si>
  <si>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</si>
  <si>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</si>
  <si>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</si>
  <si>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</si>
  <si>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</si>
  <si>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</si>
  <si>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</si>
  <si>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</si>
  <si>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</si>
  <si>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</si>
  <si>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</si>
  <si>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</si>
  <si>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</si>
  <si>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</si>
  <si>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</si>
  <si>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</si>
  <si>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</si>
  <si>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</si>
  <si>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</si>
  <si>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</si>
  <si>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</si>
  <si>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</si>
  <si>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</si>
  <si>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</si>
  <si>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</si>
  <si>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</si>
  <si>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</si>
  <si>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</si>
  <si>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</si>
  <si>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</si>
  <si>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</si>
  <si>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</si>
  <si>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</si>
  <si>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</si>
  <si>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</si>
  <si>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</si>
  <si>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</si>
  <si>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</si>
  <si>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</si>
  <si>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</si>
  <si>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</si>
  <si>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</si>
  <si>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</si>
  <si>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</si>
  <si>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</si>
  <si>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</si>
  <si>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</si>
  <si>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</si>
  <si>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</si>
  <si>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</si>
  <si>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</si>
  <si>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</si>
  <si>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</si>
  <si>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</si>
  <si>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</si>
  <si>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</si>
  <si>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</si>
  <si>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</si>
  <si>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</si>
  <si>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</si>
  <si>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</si>
  <si>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</si>
  <si>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</si>
  <si>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</si>
  <si>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</si>
  <si>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</si>
  <si>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</si>
  <si>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</si>
  <si>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</si>
  <si>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</si>
  <si>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</si>
  <si>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</si>
  <si>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</si>
  <si>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</si>
  <si>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</si>
  <si>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</si>
  <si>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</si>
  <si>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</si>
  <si>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</si>
  <si>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</si>
  <si>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</si>
  <si>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</si>
  <si>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</si>
  <si>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</si>
  <si>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</si>
  <si>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</si>
  <si>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</si>
  <si>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</si>
  <si>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</si>
  <si>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</si>
  <si>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</si>
  <si>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</si>
  <si>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</si>
  <si>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</si>
  <si>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</si>
  <si>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</si>
  <si>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</si>
  <si>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</si>
  <si>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</si>
  <si>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</si>
  <si>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</si>
  <si>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</si>
  <si>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</si>
  <si>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</si>
  <si>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</si>
  <si>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</si>
  <si>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</si>
  <si>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</si>
  <si>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</si>
  <si>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</si>
  <si>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</si>
  <si>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</si>
  <si>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</si>
  <si>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</si>
  <si>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</si>
  <si>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</si>
  <si>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</si>
  <si>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</si>
  <si>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</si>
  <si>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</si>
  <si>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</si>
  <si>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</si>
  <si>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</si>
  <si>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</si>
  <si>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</si>
  <si>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</si>
  <si>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</si>
  <si>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</si>
  <si>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</si>
  <si>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</si>
  <si>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</si>
  <si>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</si>
  <si>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</si>
  <si>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</si>
  <si>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</si>
  <si>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</si>
  <si>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</si>
  <si>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</si>
  <si>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</si>
  <si>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</si>
  <si>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</si>
  <si>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</si>
  <si>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</si>
  <si>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</si>
  <si>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</si>
  <si>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</si>
  <si>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</si>
  <si>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</si>
  <si>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</si>
  <si>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</si>
  <si>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</si>
  <si>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</si>
  <si>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</si>
  <si>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</si>
  <si>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</si>
  <si>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</si>
  <si>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</si>
  <si>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</si>
  <si>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</si>
  <si>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</si>
  <si>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</si>
  <si>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</si>
  <si>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</si>
  <si>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</si>
  <si>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</si>
  <si>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</si>
  <si>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</si>
  <si>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</si>
  <si>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</si>
  <si>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</si>
  <si>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</si>
  <si>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</si>
  <si>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</si>
  <si>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</si>
  <si>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</si>
  <si>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</si>
  <si>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</si>
  <si>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</si>
  <si>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</si>
  <si>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</si>
  <si>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</si>
  <si>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</si>
  <si>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</si>
  <si>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</si>
  <si>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</si>
  <si>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</si>
  <si>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</si>
  <si>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</si>
  <si>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</si>
  <si>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</si>
  <si>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</si>
  <si>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</si>
  <si>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</si>
  <si>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</si>
  <si>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</si>
  <si>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</si>
  <si>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</si>
  <si>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</si>
  <si>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</si>
  <si>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</si>
  <si>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</si>
  <si>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</si>
  <si>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</si>
  <si>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</si>
  <si>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</si>
  <si>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</si>
  <si>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</si>
  <si>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</si>
  <si>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</si>
  <si>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</si>
  <si>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</si>
  <si>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</si>
  <si>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</si>
  <si>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</si>
  <si>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</si>
  <si>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</si>
  <si>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</si>
  <si>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</si>
  <si>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</si>
  <si>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</si>
  <si>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</si>
  <si>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</si>
  <si>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</si>
  <si>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</si>
  <si>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</si>
  <si>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</si>
  <si>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</si>
  <si>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</si>
  <si>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</si>
  <si>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</si>
  <si>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</si>
  <si>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</si>
  <si>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</si>
  <si>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</si>
  <si>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</si>
  <si>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</si>
  <si>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</si>
  <si>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</si>
  <si>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</si>
  <si>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</si>
  <si>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</si>
  <si>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</si>
  <si>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</si>
  <si>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</si>
  <si>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</si>
  <si>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</si>
  <si>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</si>
  <si>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</si>
  <si>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</si>
  <si>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</si>
  <si>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</si>
  <si>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</si>
  <si>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</si>
  <si>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</si>
  <si>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</si>
  <si>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</si>
  <si>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</si>
  <si>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</si>
  <si>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</si>
  <si>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</si>
  <si>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</si>
  <si>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</si>
  <si>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</si>
  <si>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</si>
  <si>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</si>
  <si>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</si>
  <si>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</si>
  <si>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</si>
  <si>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</si>
  <si>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</si>
  <si>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</si>
  <si>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</si>
  <si>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</si>
  <si>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</si>
  <si>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</si>
  <si>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</si>
  <si>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</si>
  <si>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</si>
  <si>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</si>
  <si>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</si>
  <si>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</si>
  <si>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</si>
  <si>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</si>
  <si>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</si>
  <si>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</si>
  <si>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</si>
  <si>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</si>
  <si>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</si>
  <si>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</si>
  <si>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</si>
  <si>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</si>
  <si>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</si>
  <si>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</si>
  <si>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</si>
  <si>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</si>
  <si>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</si>
  <si>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</si>
  <si>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</si>
  <si>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</si>
  <si>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</si>
  <si>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</si>
  <si>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</si>
  <si>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</si>
  <si>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</si>
  <si>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</si>
  <si>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</si>
  <si>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</si>
  <si>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</si>
  <si>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</si>
  <si>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</si>
  <si>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</si>
  <si>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</si>
  <si>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</si>
  <si>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</si>
  <si>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</si>
  <si>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</si>
  <si>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</si>
  <si>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</si>
  <si>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</si>
  <si>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</si>
  <si>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</si>
  <si>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</si>
  <si>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</si>
  <si>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</si>
  <si>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</si>
  <si>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</si>
  <si>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</si>
  <si>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</si>
  <si>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</si>
  <si>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</si>
  <si>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</si>
  <si>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</si>
  <si>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</si>
  <si>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</si>
  <si>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</si>
  <si>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</si>
  <si>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</si>
  <si>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</si>
  <si>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</si>
  <si>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</si>
  <si>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</si>
  <si>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</si>
  <si>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</si>
  <si>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</si>
  <si>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</si>
  <si>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</si>
  <si>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</si>
  <si>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</si>
  <si>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</si>
  <si>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</si>
  <si>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</si>
  <si>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</si>
  <si>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</si>
  <si>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</si>
  <si>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</si>
  <si>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</si>
  <si>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</si>
  <si>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</si>
  <si>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</si>
  <si>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</si>
  <si>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</si>
  <si>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</si>
  <si>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</si>
  <si>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</si>
  <si>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</si>
  <si>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</si>
  <si>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</si>
  <si>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</si>
  <si>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</si>
  <si>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</si>
  <si>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</si>
  <si>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</si>
  <si>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</si>
  <si>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</si>
  <si>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</si>
  <si>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</si>
  <si>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</si>
  <si>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</si>
  <si>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</si>
  <si>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</si>
  <si>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</si>
  <si>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</si>
  <si>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</si>
  <si>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</si>
  <si>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</si>
  <si>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</si>
  <si>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</si>
  <si>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</si>
  <si>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</si>
  <si>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</si>
  <si>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</si>
  <si>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</si>
  <si>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</si>
  <si>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</si>
  <si>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</si>
  <si>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</si>
  <si>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</si>
  <si>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</si>
  <si>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</si>
  <si>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</si>
  <si>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</si>
  <si>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</si>
  <si>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</si>
  <si>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</si>
  <si>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</si>
  <si>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</si>
  <si>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</si>
  <si>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</si>
  <si>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</si>
  <si>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</si>
  <si>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</si>
  <si>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</si>
  <si>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</si>
  <si>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</si>
  <si>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</si>
  <si>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</si>
  <si>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</si>
  <si>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</si>
  <si>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</si>
  <si>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</si>
  <si>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</si>
  <si>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</si>
  <si>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</si>
  <si>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</si>
  <si>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</si>
  <si>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</si>
  <si>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</si>
  <si>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</si>
  <si>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</si>
  <si>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</si>
  <si>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</si>
  <si>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</si>
  <si>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</si>
  <si>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</si>
  <si>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</si>
  <si>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</si>
  <si>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</si>
  <si>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</si>
  <si>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</si>
  <si>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</si>
  <si>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</si>
  <si>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</si>
  <si>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</si>
  <si>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</si>
  <si>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</si>
  <si>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</si>
  <si>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</si>
  <si>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</si>
  <si>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</si>
  <si>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</si>
  <si>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</si>
  <si>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</si>
  <si>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</si>
  <si>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</si>
  <si>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</si>
  <si>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</si>
  <si>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</si>
  <si>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</si>
  <si>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</si>
  <si>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</si>
  <si>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</si>
  <si>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</si>
  <si>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</si>
  <si>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</si>
  <si>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</si>
  <si>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</si>
  <si>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</si>
  <si>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</si>
  <si>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</si>
  <si>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</si>
  <si>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</si>
  <si>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</si>
  <si>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</si>
  <si>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</si>
  <si>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</si>
  <si>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</si>
  <si>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</si>
  <si>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</si>
  <si>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</si>
  <si>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</si>
  <si>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</si>
  <si>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</si>
  <si>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</si>
  <si>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</si>
  <si>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</si>
  <si>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</si>
  <si>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</si>
  <si>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</si>
  <si>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</si>
  <si>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</si>
  <si>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</si>
  <si>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</si>
  <si>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</si>
  <si>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</si>
  <si>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</si>
  <si>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</si>
  <si>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</si>
  <si>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</si>
  <si>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</si>
  <si>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</si>
  <si>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</si>
  <si>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</si>
  <si>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</si>
  <si>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</si>
  <si>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</si>
  <si>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</si>
  <si>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</si>
  <si>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</si>
  <si>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</si>
  <si>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</si>
  <si>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</si>
  <si>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</si>
  <si>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</si>
  <si>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</si>
  <si>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</si>
  <si>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</si>
  <si>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</si>
  <si>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</si>
  <si>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</si>
  <si>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</si>
  <si>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</si>
  <si>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</si>
  <si>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</si>
  <si>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</si>
  <si>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</si>
  <si>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</si>
  <si>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</si>
  <si>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</si>
  <si>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</si>
  <si>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</si>
  <si>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</si>
  <si>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</si>
  <si>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</si>
  <si>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</si>
  <si>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</si>
  <si>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</si>
  <si>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</si>
  <si>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</si>
  <si>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</si>
  <si>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</si>
  <si>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</si>
  <si>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</si>
  <si>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</si>
  <si>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</si>
  <si>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</si>
  <si>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</si>
  <si>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</si>
  <si>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</si>
  <si>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</si>
  <si>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</si>
  <si>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</si>
  <si>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</si>
  <si>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</si>
  <si>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</si>
  <si>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</si>
  <si>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</si>
  <si>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</si>
  <si>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</si>
  <si>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</si>
  <si>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</si>
  <si>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</si>
  <si>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</si>
  <si>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</si>
  <si>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</si>
  <si>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</si>
  <si>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</si>
  <si>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</si>
  <si>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</si>
  <si>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</si>
  <si>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</si>
  <si>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</si>
  <si>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</si>
  <si>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</si>
  <si>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</si>
  <si>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</si>
  <si>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</si>
  <si>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</si>
  <si>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</si>
  <si>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</si>
  <si>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</si>
  <si>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</si>
  <si>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</si>
  <si>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</si>
  <si>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</si>
  <si>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</si>
  <si>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</si>
  <si>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</si>
  <si>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</si>
  <si>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</si>
  <si>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</si>
  <si>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</si>
  <si>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</si>
  <si>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</si>
  <si>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</si>
  <si>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</si>
  <si>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</si>
  <si>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</si>
  <si>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</si>
  <si>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</si>
  <si>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</si>
  <si>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</si>
  <si>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</si>
  <si>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</si>
  <si>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</si>
  <si>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</si>
  <si>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</si>
  <si>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</si>
  <si>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</si>
  <si>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</si>
  <si>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</si>
  <si>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</si>
  <si>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</si>
  <si>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</si>
  <si>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</si>
  <si>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</si>
  <si>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</si>
  <si>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</si>
  <si>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</si>
  <si>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</si>
  <si>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</si>
  <si>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</si>
  <si>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</si>
  <si>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</si>
  <si>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</si>
  <si>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</si>
  <si>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</si>
  <si>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</si>
  <si>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</si>
  <si>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</si>
  <si>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</si>
  <si>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</si>
  <si>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</si>
  <si>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</si>
  <si>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</si>
  <si>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</si>
  <si>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</si>
  <si>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</si>
  <si>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</si>
  <si>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</si>
  <si>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</si>
  <si>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</si>
  <si>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</si>
  <si>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</si>
  <si>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</si>
  <si>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</si>
  <si>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</si>
  <si>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</si>
  <si>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</si>
  <si>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</si>
  <si>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</si>
  <si>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</si>
  <si>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</si>
  <si>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</si>
  <si>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</si>
  <si>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</si>
  <si>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</si>
  <si>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</si>
  <si>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</si>
  <si>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</si>
  <si>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</si>
  <si>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</si>
  <si>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</si>
  <si>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</si>
  <si>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</si>
  <si>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</si>
  <si>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</si>
  <si>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</si>
  <si>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</si>
  <si>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</si>
  <si>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</si>
  <si>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</si>
  <si>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</si>
  <si>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</si>
  <si>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</si>
  <si>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</si>
  <si>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</si>
  <si>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</si>
  <si>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</si>
  <si>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</si>
  <si>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</si>
  <si>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</si>
  <si>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</si>
  <si>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</si>
  <si>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</si>
  <si>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</si>
  <si>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</si>
  <si>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</si>
  <si>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</si>
  <si>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</si>
  <si>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</si>
  <si>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</si>
  <si>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</si>
  <si>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</si>
  <si>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</si>
  <si>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</si>
  <si>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</si>
  <si>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</si>
  <si>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</si>
  <si>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</si>
  <si>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</si>
  <si>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</si>
  <si>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</si>
  <si>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</si>
  <si>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</si>
  <si>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</si>
  <si>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</si>
  <si>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</si>
  <si>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</si>
  <si>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</si>
  <si>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</si>
  <si>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</si>
  <si>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</si>
  <si>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</si>
  <si>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</si>
  <si>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</si>
  <si>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</si>
  <si>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</si>
  <si>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</si>
  <si>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</si>
  <si>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</si>
  <si>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</si>
  <si>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</si>
  <si>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</si>
  <si>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</si>
  <si>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</si>
  <si>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</si>
  <si>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</si>
  <si>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</si>
  <si>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</si>
  <si>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</si>
  <si>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</si>
  <si>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</si>
  <si>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</si>
  <si>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</si>
  <si>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</si>
  <si>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</si>
  <si>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</si>
  <si>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</si>
  <si>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</si>
  <si>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</si>
  <si>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</si>
  <si>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</si>
  <si>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</si>
  <si>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</si>
  <si>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</si>
  <si>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</si>
  <si>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</si>
  <si>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</si>
  <si>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</si>
  <si>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</si>
  <si>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</si>
  <si>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</si>
  <si>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</si>
  <si>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</si>
  <si>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</si>
  <si>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</si>
  <si>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</si>
  <si>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</si>
  <si>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</si>
  <si>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</si>
  <si>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</si>
  <si>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</si>
  <si>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</si>
  <si>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</si>
  <si>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</si>
  <si>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</si>
  <si>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</si>
  <si>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</si>
  <si>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</si>
  <si>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</si>
  <si>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</si>
  <si>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</si>
  <si>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</si>
  <si>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</si>
  <si>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</si>
  <si>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</si>
  <si>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</si>
  <si>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</si>
  <si>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</si>
  <si>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</si>
  <si>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</si>
  <si>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</si>
  <si>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</si>
  <si>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</si>
  <si>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</si>
  <si>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</si>
  <si>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</si>
  <si>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</si>
  <si>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</si>
  <si>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</si>
  <si>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</si>
  <si>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</si>
  <si>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</si>
  <si>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</si>
  <si>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</si>
  <si>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</si>
  <si>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</si>
  <si>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</si>
  <si>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</si>
  <si>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</si>
  <si>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</si>
  <si>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</si>
  <si>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</si>
  <si>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</si>
  <si>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</si>
  <si>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</si>
  <si>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</si>
  <si>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</si>
  <si>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</si>
  <si>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</si>
  <si>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</si>
  <si>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</si>
  <si>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</si>
  <si>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</si>
  <si>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</si>
  <si>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</si>
  <si>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</si>
  <si>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</si>
  <si>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</si>
  <si>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</si>
  <si>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</si>
  <si>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</si>
  <si>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</si>
  <si>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</si>
  <si>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</si>
  <si>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</si>
  <si>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</si>
  <si>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</si>
  <si>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</si>
  <si>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</si>
  <si>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</si>
  <si>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</si>
  <si>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</si>
  <si>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</si>
  <si>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</si>
  <si>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</si>
  <si>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</si>
  <si>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</si>
  <si>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</si>
  <si>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</si>
  <si>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</si>
  <si>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</si>
  <si>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</si>
  <si>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</si>
  <si>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</si>
  <si>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</si>
  <si>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</si>
  <si>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</si>
  <si>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</si>
  <si>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</si>
  <si>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</si>
  <si>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</si>
  <si>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</si>
  <si>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</si>
  <si>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</si>
  <si>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</si>
  <si>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</si>
  <si>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</si>
  <si>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</si>
  <si>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</si>
  <si>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</si>
  <si>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</si>
  <si>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</si>
  <si>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</si>
  <si>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</si>
  <si>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</si>
  <si>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</si>
  <si>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</si>
  <si>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</si>
  <si>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</si>
  <si>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</si>
  <si>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</si>
  <si>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</si>
  <si>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</si>
  <si>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</si>
  <si>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</si>
  <si>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</si>
  <si>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</si>
  <si>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</si>
  <si>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</si>
  <si>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</si>
  <si>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</si>
  <si>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</si>
  <si>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</si>
  <si>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</si>
  <si>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</si>
  <si>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</si>
  <si>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</si>
  <si>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</si>
  <si>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</si>
  <si>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</si>
  <si>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</si>
  <si>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</si>
  <si>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</si>
  <si>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</si>
  <si>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</si>
  <si>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</si>
  <si>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</si>
  <si>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</si>
  <si>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</si>
  <si>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</si>
  <si>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</si>
  <si>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</si>
  <si>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</si>
  <si>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</si>
  <si>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</si>
  <si>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</si>
  <si>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</si>
  <si>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</si>
  <si>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</si>
  <si>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</si>
  <si>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</si>
  <si>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</si>
  <si>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</si>
  <si>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</si>
  <si>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</si>
  <si>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</si>
  <si>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</si>
  <si>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</si>
  <si>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</si>
  <si>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</si>
  <si>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</si>
  <si>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</si>
  <si>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</si>
  <si>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</si>
  <si>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</si>
  <si>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</si>
  <si>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</si>
  <si>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</si>
  <si>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</si>
  <si>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</si>
  <si>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</si>
  <si>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</si>
  <si>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</si>
  <si>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</si>
  <si>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</si>
  <si>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</si>
  <si>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</si>
  <si>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</si>
  <si>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</si>
  <si>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</si>
  <si>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</si>
  <si>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</si>
  <si>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</si>
  <si>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</si>
  <si>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</si>
  <si>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</si>
  <si>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</si>
  <si>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</si>
  <si>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</si>
  <si>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</si>
  <si>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</si>
  <si>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</si>
  <si>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</si>
  <si>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</si>
  <si>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</si>
  <si>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</si>
  <si>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</si>
  <si>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</si>
  <si>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</si>
  <si>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</si>
  <si>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</si>
  <si>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</si>
  <si>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</si>
  <si>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</si>
  <si>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</si>
  <si>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</si>
  <si>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</si>
  <si>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</si>
  <si>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</si>
  <si>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</si>
  <si>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</si>
  <si>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</si>
  <si>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</si>
  <si>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</si>
  <si>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</si>
  <si>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</si>
  <si>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</si>
  <si>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</si>
  <si>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</si>
  <si>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</si>
  <si>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</si>
  <si>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</si>
  <si>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</si>
  <si>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</si>
  <si>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</si>
  <si>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</si>
  <si>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</si>
  <si>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</si>
  <si>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</si>
  <si>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</si>
  <si>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</si>
  <si>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</si>
  <si>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</si>
  <si>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</si>
  <si>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</si>
  <si>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</si>
  <si>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</si>
  <si>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</si>
  <si>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</si>
  <si>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</si>
  <si>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</si>
  <si>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</si>
  <si>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</si>
  <si>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</si>
  <si>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</si>
  <si>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</si>
  <si>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</si>
  <si>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</si>
  <si>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</si>
  <si>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</si>
  <si>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</si>
  <si>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</si>
  <si>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</si>
  <si>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</si>
  <si>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</si>
  <si>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</si>
  <si>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</si>
  <si>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</si>
  <si>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</si>
  <si>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</si>
  <si>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</si>
  <si>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</si>
  <si>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</si>
  <si>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</si>
  <si>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</si>
  <si>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</si>
  <si>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</si>
  <si>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</si>
  <si>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</si>
  <si>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</si>
  <si>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</si>
  <si>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</si>
  <si>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</si>
  <si>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</si>
  <si>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</si>
  <si>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</si>
  <si>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</si>
  <si>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</si>
  <si>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</si>
  <si>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</si>
  <si>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</si>
  <si>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</si>
  <si>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</si>
  <si>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</si>
  <si>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</si>
  <si>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</si>
  <si>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</si>
  <si>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</si>
  <si>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</si>
  <si>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</si>
  <si>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</si>
  <si>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</si>
  <si>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</si>
  <si>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</si>
  <si>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</si>
  <si>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</si>
  <si>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</si>
  <si>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</si>
  <si>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</si>
  <si>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</si>
  <si>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</si>
  <si>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</si>
  <si>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</si>
  <si>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</si>
  <si>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</si>
  <si>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</si>
  <si>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</si>
  <si>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</si>
  <si>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</si>
  <si>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</si>
  <si>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</si>
  <si>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</si>
  <si>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</si>
  <si>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</si>
  <si>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</si>
  <si>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</si>
  <si>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</si>
  <si>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</si>
  <si>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</si>
  <si>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</si>
  <si>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</si>
  <si>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</si>
  <si>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</si>
  <si>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</si>
  <si>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</si>
  <si>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</si>
  <si>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</si>
  <si>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</si>
  <si>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</si>
  <si>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</si>
  <si>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</si>
  <si>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</si>
  <si>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</si>
  <si>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</si>
  <si>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</si>
  <si>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</si>
  <si>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</si>
  <si>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</si>
  <si>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</si>
  <si>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</si>
  <si>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</si>
  <si>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</si>
  <si>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</si>
  <si>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</si>
  <si>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</si>
  <si>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</si>
  <si>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</si>
  <si>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</si>
  <si>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</si>
  <si>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</si>
  <si>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</si>
  <si>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</si>
  <si>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</si>
  <si>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</si>
  <si>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</si>
  <si>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</si>
  <si>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</si>
  <si>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</si>
  <si>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</si>
  <si>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</si>
  <si>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</si>
  <si>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</si>
  <si>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</si>
  <si>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</si>
  <si>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</si>
  <si>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</si>
  <si>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</si>
  <si>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</si>
  <si>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</si>
  <si>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</si>
  <si>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</si>
  <si>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</si>
  <si>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</si>
  <si>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</si>
  <si>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</si>
  <si>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</si>
  <si>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</si>
  <si>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</si>
  <si>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</si>
  <si>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</si>
  <si>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</si>
  <si>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</si>
  <si>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</si>
  <si>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</si>
  <si>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</si>
  <si>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</si>
  <si>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</si>
  <si>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</si>
  <si>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</si>
  <si>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</si>
  <si>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</si>
  <si>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</si>
  <si>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</si>
  <si>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</si>
  <si>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</si>
  <si>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</si>
  <si>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</si>
  <si>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</si>
  <si>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</si>
  <si>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</si>
  <si>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</si>
  <si>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</si>
  <si>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</si>
  <si>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</si>
  <si>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</si>
  <si>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</si>
  <si>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</si>
  <si>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</si>
  <si>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</si>
  <si>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</si>
  <si>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</si>
  <si>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</si>
  <si>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</si>
  <si>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</si>
  <si>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</si>
  <si>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</si>
  <si>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</si>
  <si>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</si>
  <si>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</si>
  <si>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</si>
  <si>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</si>
  <si>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</si>
  <si>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</si>
  <si>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</si>
  <si>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</si>
  <si>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</si>
  <si>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</si>
  <si>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</si>
  <si>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</si>
  <si>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</si>
  <si>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</si>
  <si>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</si>
  <si>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</si>
  <si>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</si>
  <si>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</si>
  <si>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</si>
  <si>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</si>
  <si>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</si>
  <si>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</si>
  <si>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</si>
  <si>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</si>
  <si>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</si>
  <si>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</si>
  <si>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</si>
  <si>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</si>
  <si>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</si>
  <si>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</si>
  <si>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</si>
  <si>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</si>
  <si>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</si>
  <si>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</si>
  <si>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</si>
  <si>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</si>
  <si>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</si>
  <si>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</si>
  <si>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</si>
  <si>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</si>
  <si>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</si>
  <si>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</si>
  <si>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</si>
  <si>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</si>
  <si>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</si>
  <si>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</si>
  <si>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</si>
  <si>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</si>
  <si>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</si>
  <si>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</si>
  <si>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</si>
  <si>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</si>
  <si>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</si>
  <si>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</si>
  <si>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</si>
  <si>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</si>
  <si>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</si>
  <si>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</si>
  <si>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</si>
  <si>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</si>
  <si>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</si>
  <si>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</si>
  <si>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</si>
  <si>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</si>
  <si>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</si>
  <si>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</si>
  <si>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</si>
  <si>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</si>
  <si>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</si>
  <si>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</si>
  <si>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</si>
  <si>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</si>
  <si>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</si>
  <si>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</si>
  <si>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</si>
  <si>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</si>
  <si>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</si>
  <si>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</si>
  <si>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</si>
  <si>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</si>
  <si>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</si>
  <si>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</si>
  <si>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</si>
  <si>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</si>
  <si>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</si>
  <si>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</si>
  <si>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</si>
  <si>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</si>
  <si>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</si>
  <si>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</si>
  <si>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</si>
  <si>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</si>
  <si>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</si>
  <si>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</si>
  <si>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</si>
  <si>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</si>
  <si>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</si>
  <si>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</si>
  <si>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</si>
  <si>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</si>
  <si>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</si>
  <si>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</si>
  <si>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</si>
  <si>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</si>
  <si>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</si>
  <si>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</si>
  <si>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</si>
  <si>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</si>
  <si>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</si>
  <si>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</si>
  <si>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</si>
  <si>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</si>
  <si>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</si>
  <si>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</si>
  <si>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</si>
  <si>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</si>
  <si>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</si>
  <si>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</si>
  <si>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</si>
  <si>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</si>
  <si>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</si>
  <si>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</si>
  <si>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</si>
  <si>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</si>
  <si>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</si>
  <si>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</si>
  <si>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</si>
  <si>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</si>
  <si>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</si>
  <si>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</si>
  <si>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</si>
  <si>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</si>
  <si>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</si>
  <si>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</si>
  <si>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</si>
  <si>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</si>
  <si>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</si>
  <si>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</si>
  <si>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</si>
  <si>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</si>
  <si>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</si>
  <si>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</si>
  <si>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</si>
  <si>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</si>
  <si>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</si>
  <si>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</si>
  <si>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</si>
  <si>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</si>
  <si>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</si>
  <si>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</si>
  <si>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</si>
  <si>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</si>
  <si>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</si>
  <si>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</si>
  <si>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</si>
  <si>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</si>
  <si>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</si>
  <si>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</si>
  <si>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</si>
  <si>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</si>
  <si>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</si>
  <si>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</si>
  <si>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</si>
  <si>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</si>
  <si>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</si>
  <si>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</si>
  <si>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</si>
  <si>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</si>
  <si>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</si>
  <si>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</si>
  <si>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</si>
  <si>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</si>
  <si>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</si>
  <si>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</si>
  <si>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</si>
  <si>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</si>
  <si>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</si>
  <si>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</si>
  <si>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</si>
  <si>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</si>
  <si>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</si>
  <si>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</si>
  <si>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</si>
  <si>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</si>
  <si>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</si>
  <si>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</si>
  <si>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</si>
  <si>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</si>
  <si>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</si>
  <si>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</si>
  <si>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</si>
  <si>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</si>
  <si>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</si>
  <si>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</si>
  <si>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</si>
  <si>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</si>
  <si>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</si>
  <si>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</si>
  <si>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</si>
  <si>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</si>
  <si>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</si>
  <si>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</si>
  <si>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</si>
  <si>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</si>
  <si>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</si>
  <si>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</si>
  <si>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</si>
  <si>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</si>
  <si>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</si>
  <si>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</si>
  <si>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</si>
  <si>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</si>
  <si>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</si>
  <si>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</si>
  <si>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</si>
  <si>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</si>
  <si>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</si>
  <si>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</si>
  <si>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</si>
  <si>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</si>
  <si>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</si>
  <si>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</si>
  <si>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</si>
  <si>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</si>
  <si>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</si>
  <si>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</si>
  <si>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</si>
  <si>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</si>
  <si>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</si>
  <si>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</si>
  <si>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</si>
  <si>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</si>
  <si>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</si>
  <si>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</si>
  <si>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</si>
  <si>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</si>
  <si>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</si>
  <si>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</si>
  <si>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</si>
  <si>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</si>
  <si>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</si>
  <si>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</si>
  <si>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</si>
  <si>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</si>
  <si>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</si>
  <si>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</si>
  <si>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</si>
  <si>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</si>
  <si>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</si>
  <si>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</si>
  <si>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</si>
  <si>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</si>
  <si>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</si>
  <si>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</si>
  <si>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</si>
  <si>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</si>
  <si>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</si>
  <si>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</si>
  <si>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</si>
  <si>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</si>
  <si>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</si>
  <si>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</si>
  <si>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</si>
  <si>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</si>
  <si>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</si>
  <si>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</si>
  <si>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</si>
  <si>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</si>
  <si>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</si>
  <si>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</si>
  <si>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</si>
  <si>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</si>
  <si>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</si>
  <si>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</si>
  <si>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</si>
  <si>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</si>
  <si>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</si>
  <si>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</si>
  <si>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</si>
  <si>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</si>
  <si>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</si>
  <si>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</si>
  <si>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</si>
  <si>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</si>
  <si>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</si>
  <si>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</si>
  <si>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</si>
  <si>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</si>
  <si>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</si>
  <si>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</si>
  <si>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</si>
  <si>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</si>
  <si>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</si>
  <si>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</si>
  <si>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</si>
  <si>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</si>
  <si>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</si>
  <si>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</si>
  <si>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</si>
  <si>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</si>
  <si>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</si>
  <si>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</si>
  <si>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</si>
  <si>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</si>
  <si>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</si>
  <si>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</si>
  <si>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</si>
  <si>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</si>
  <si>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</si>
  <si>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</si>
  <si>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</si>
  <si>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</si>
  <si>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</si>
  <si>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</si>
  <si>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</si>
  <si>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</si>
  <si>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</si>
  <si>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</si>
  <si>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</si>
  <si>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</si>
  <si>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</si>
  <si>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</si>
  <si>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</si>
  <si>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</si>
  <si>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</si>
  <si>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</si>
  <si>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</si>
  <si>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</si>
  <si>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</si>
  <si>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</si>
  <si>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</si>
  <si>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</si>
  <si>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</si>
  <si>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</si>
  <si>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</si>
  <si>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</si>
  <si>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</si>
  <si>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</si>
  <si>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</si>
  <si>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</si>
  <si>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</si>
  <si>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</si>
  <si>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</si>
  <si>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</si>
  <si>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</si>
  <si>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</si>
  <si>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</si>
  <si>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</si>
  <si>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</si>
  <si>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</si>
  <si>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</si>
  <si>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</si>
  <si>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</si>
  <si>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</si>
  <si>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</si>
  <si>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</si>
  <si>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</si>
  <si>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</si>
  <si>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</si>
  <si>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</si>
  <si>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</si>
  <si>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</si>
  <si>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</si>
  <si>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</si>
  <si>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</si>
  <si>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</si>
  <si>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</si>
  <si>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</si>
  <si>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</si>
  <si>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</si>
  <si>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</si>
  <si>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</si>
  <si>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</si>
  <si>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</si>
  <si>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</si>
  <si>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</si>
  <si>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</si>
  <si>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</si>
  <si>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</si>
  <si>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</si>
  <si>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</si>
  <si>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</si>
  <si>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</si>
  <si>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</si>
  <si>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</si>
  <si>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</si>
  <si>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</si>
  <si>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</si>
  <si>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</si>
  <si>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</si>
  <si>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</si>
  <si>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</si>
  <si>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</si>
  <si>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</si>
  <si>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</si>
  <si>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</si>
  <si>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</si>
  <si>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</si>
  <si>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</si>
  <si>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</si>
  <si>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</si>
  <si>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</si>
  <si>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</si>
  <si>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</si>
  <si>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</si>
  <si>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</si>
  <si>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</si>
  <si>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</si>
  <si>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</si>
  <si>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</si>
  <si>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</si>
  <si>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</si>
  <si>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</si>
  <si>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</si>
  <si>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</si>
  <si>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</si>
  <si>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</si>
  <si>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</si>
  <si>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</si>
  <si>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</si>
  <si>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</si>
  <si>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</si>
  <si>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</si>
  <si>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</si>
  <si>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</si>
  <si>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</si>
  <si>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</si>
  <si>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</si>
  <si>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</si>
  <si>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</si>
  <si>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</si>
  <si>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</si>
  <si>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</si>
  <si>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</si>
  <si>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</si>
  <si>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</si>
  <si>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</si>
  <si>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</si>
  <si>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</si>
  <si>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</si>
  <si>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</si>
  <si>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</si>
  <si>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</si>
  <si>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</si>
  <si>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</si>
  <si>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</si>
  <si>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</si>
  <si>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</si>
  <si>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</si>
  <si>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</si>
  <si>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</si>
  <si>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</si>
  <si>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</si>
  <si>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</si>
  <si>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</si>
  <si>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</si>
  <si>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</si>
  <si>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</si>
  <si>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</si>
  <si>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</si>
  <si>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</si>
  <si>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</si>
  <si>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</si>
  <si>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</si>
  <si>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</si>
  <si>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</si>
  <si>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</si>
  <si>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</si>
  <si>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</si>
  <si>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</si>
  <si>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</si>
  <si>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</si>
  <si>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</si>
  <si>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</si>
  <si>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</si>
  <si>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</si>
  <si>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</si>
  <si>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</si>
  <si>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</si>
  <si>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</si>
  <si>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</si>
  <si>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</si>
  <si>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</si>
  <si>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</si>
  <si>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</si>
  <si>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</si>
  <si>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</si>
  <si>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</si>
  <si>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</si>
  <si>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</si>
  <si>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</si>
  <si>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</si>
  <si>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</si>
  <si>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</si>
  <si>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</si>
  <si>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</si>
  <si>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</si>
  <si>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</si>
  <si>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</si>
  <si>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</si>
  <si>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</si>
  <si>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</si>
  <si>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</si>
  <si>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</si>
  <si>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</si>
  <si>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</si>
  <si>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</si>
  <si>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</si>
  <si>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</si>
  <si>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</si>
  <si>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</si>
  <si>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</si>
  <si>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</si>
  <si>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</si>
  <si>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</si>
  <si>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</si>
  <si>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</si>
  <si>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</si>
  <si>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</si>
  <si>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</si>
  <si>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</si>
  <si>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</si>
  <si>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</si>
  <si>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</si>
  <si>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</si>
  <si>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</si>
  <si>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</si>
  <si>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</si>
  <si>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</si>
  <si>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</si>
  <si>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</si>
  <si>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</si>
  <si>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</si>
  <si>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</si>
  <si>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</si>
  <si>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</si>
  <si>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</si>
  <si>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</si>
  <si>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</si>
  <si>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</si>
  <si>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</si>
  <si>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</si>
  <si>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</si>
  <si>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</si>
  <si>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</si>
  <si>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</si>
  <si>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</si>
  <si>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</si>
  <si>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</si>
  <si>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</si>
  <si>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</si>
  <si>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</si>
  <si>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</si>
  <si>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</si>
  <si>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</si>
  <si>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</si>
  <si>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</si>
  <si>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</si>
  <si>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</si>
  <si>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</si>
  <si>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</si>
  <si>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</si>
  <si>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</si>
  <si>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</si>
  <si>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</si>
  <si>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</si>
  <si>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</si>
  <si>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</si>
  <si>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</si>
  <si>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</si>
  <si>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</si>
  <si>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</si>
  <si>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</si>
  <si>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</si>
  <si>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</si>
  <si>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</si>
  <si>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</si>
  <si>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</si>
  <si>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</si>
  <si>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</si>
  <si>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</si>
  <si>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</si>
  <si>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</si>
  <si>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</si>
  <si>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</si>
  <si>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</si>
  <si>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</si>
  <si>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</si>
  <si>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</si>
  <si>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</si>
  <si>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</si>
  <si>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</si>
  <si>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</si>
  <si>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</si>
  <si>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</si>
  <si>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</si>
  <si>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</si>
  <si>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</si>
  <si>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</si>
  <si>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</si>
  <si>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</si>
  <si>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</si>
  <si>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</si>
  <si>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</si>
  <si>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</si>
  <si>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</si>
  <si>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</si>
  <si>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</si>
  <si>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</si>
  <si>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</si>
  <si>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</si>
  <si>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</si>
  <si>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</si>
  <si>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</si>
  <si>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</si>
  <si>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</si>
  <si>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</si>
  <si>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</si>
  <si>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</si>
  <si>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</si>
  <si>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</si>
  <si>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</si>
  <si>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</si>
  <si>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</si>
  <si>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</si>
  <si>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</si>
  <si>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</si>
  <si>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</si>
  <si>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</si>
  <si>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</si>
  <si>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</si>
  <si>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</si>
  <si>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</si>
  <si>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</si>
  <si>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</si>
  <si>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</si>
  <si>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</si>
  <si>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</si>
  <si>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</si>
  <si>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</si>
  <si>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</si>
  <si>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</si>
  <si>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</si>
  <si>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</si>
  <si>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</si>
  <si>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</si>
  <si>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</si>
  <si>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</si>
  <si>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</si>
  <si>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</si>
  <si>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</si>
  <si>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</si>
  <si>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</si>
  <si>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</si>
  <si>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</si>
  <si>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</si>
  <si>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</si>
  <si>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</si>
  <si>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</si>
  <si>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</si>
  <si>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</si>
  <si>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</si>
  <si>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</si>
  <si>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</si>
  <si>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</si>
  <si>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</si>
  <si>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</si>
  <si>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</si>
  <si>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</si>
  <si>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</si>
  <si>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</si>
  <si>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</si>
  <si>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</si>
  <si>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</si>
  <si>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</si>
  <si>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</si>
  <si>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</si>
  <si>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</si>
  <si>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</si>
  <si>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</si>
  <si>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</si>
  <si>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</si>
  <si>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</si>
  <si>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</si>
  <si>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</si>
  <si>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</si>
  <si>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</si>
  <si>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</si>
  <si>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</si>
  <si>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</si>
  <si>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</si>
  <si>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</si>
  <si>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</si>
  <si>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</si>
  <si>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</si>
  <si>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</si>
  <si>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</si>
  <si>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</si>
  <si>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</si>
  <si>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</si>
  <si>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</si>
  <si>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</si>
  <si>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</si>
  <si>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</si>
  <si>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</si>
  <si>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</si>
  <si>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</si>
  <si>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</si>
  <si>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</si>
  <si>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</si>
  <si>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</si>
  <si>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</si>
  <si>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</si>
  <si>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</si>
  <si>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</si>
  <si>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</si>
  <si>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</si>
  <si>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</si>
  <si>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</si>
  <si>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</si>
  <si>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</si>
  <si>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</si>
  <si>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</si>
  <si>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</si>
  <si>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</si>
  <si>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</si>
  <si>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</si>
  <si>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</si>
  <si>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</si>
  <si>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</si>
  <si>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</si>
  <si>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</si>
  <si>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</si>
  <si>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</si>
  <si>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</si>
  <si>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</si>
  <si>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</si>
  <si>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</si>
  <si>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</si>
  <si>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</si>
  <si>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</si>
  <si>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</si>
  <si>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</si>
  <si>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</si>
  <si>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</si>
  <si>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</si>
  <si>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</si>
  <si>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</si>
  <si>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</si>
  <si>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</si>
  <si>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</si>
  <si>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</si>
  <si>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</si>
  <si>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</si>
  <si>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</si>
  <si>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</si>
  <si>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</si>
  <si>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</si>
  <si>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</si>
  <si>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</si>
  <si>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</si>
  <si>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</si>
  <si>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</si>
  <si>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</si>
  <si>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</si>
  <si>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</si>
  <si>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</si>
  <si>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</si>
  <si>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</si>
  <si>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</si>
  <si>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</si>
  <si>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</si>
  <si>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</si>
  <si>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</si>
  <si>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</si>
  <si>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</si>
  <si>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</si>
  <si>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</si>
  <si>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</si>
  <si>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</si>
  <si>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</si>
  <si>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</si>
  <si>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</si>
  <si>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</si>
  <si>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</si>
  <si>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</si>
  <si>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</si>
  <si>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</si>
  <si>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</si>
  <si>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</si>
  <si>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</si>
  <si>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</si>
  <si>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</si>
  <si>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</si>
  <si>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</si>
  <si>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</si>
  <si>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</si>
  <si>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</si>
  <si>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</si>
  <si>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</si>
  <si>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</si>
  <si>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</si>
  <si>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</si>
  <si>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</si>
  <si>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</si>
  <si>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</si>
  <si>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</si>
  <si>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</si>
  <si>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</si>
  <si>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</si>
  <si>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</si>
  <si>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</si>
  <si>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</si>
  <si>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</si>
  <si>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</si>
  <si>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</si>
  <si>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</si>
  <si>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</si>
  <si>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</si>
  <si>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</si>
  <si>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</si>
  <si>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</si>
  <si>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</si>
  <si>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</si>
  <si>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</si>
  <si>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</si>
  <si>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</si>
  <si>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</si>
  <si>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</si>
  <si>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</si>
  <si>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</si>
  <si>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</si>
  <si>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</si>
  <si>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</si>
  <si>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</si>
  <si>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</si>
  <si>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</si>
  <si>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</si>
  <si>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</si>
  <si>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</si>
  <si>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</si>
  <si>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</si>
  <si>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</si>
  <si>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</si>
  <si>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</si>
  <si>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</si>
  <si>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</si>
  <si>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</si>
  <si>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</si>
  <si>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</si>
  <si>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</si>
  <si>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</si>
  <si>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</si>
  <si>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</si>
  <si>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</si>
  <si>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</si>
  <si>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</si>
  <si>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</si>
  <si>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</si>
  <si>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</si>
  <si>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</si>
  <si>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</si>
  <si>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</si>
  <si>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</si>
  <si>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</si>
  <si>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</si>
  <si>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</si>
  <si>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</si>
  <si>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</si>
  <si>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</si>
  <si>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</si>
  <si>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</si>
  <si>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</si>
  <si>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</si>
  <si>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</si>
  <si>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</si>
  <si>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</si>
  <si>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</si>
  <si>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</si>
  <si>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</si>
  <si>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</si>
  <si>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</si>
  <si>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</si>
  <si>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</si>
  <si>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</si>
  <si>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</si>
  <si>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</si>
  <si>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</si>
  <si>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</si>
  <si>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</si>
  <si>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</si>
  <si>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</si>
  <si>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</si>
  <si>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</si>
  <si>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</si>
  <si>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</si>
  <si>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</si>
  <si>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</si>
  <si>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</si>
  <si>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</si>
  <si>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</si>
  <si>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</si>
  <si>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</si>
  <si>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</si>
  <si>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</si>
  <si>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</si>
  <si>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</si>
  <si>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</si>
  <si>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</si>
  <si>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</si>
  <si>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</si>
  <si>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</si>
  <si>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</si>
  <si>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</si>
  <si>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</si>
  <si>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</si>
  <si>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</si>
  <si>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</si>
  <si>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</si>
  <si>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</si>
  <si>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</si>
  <si>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</si>
  <si>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</si>
  <si>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</si>
  <si>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</si>
  <si>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</si>
  <si>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</si>
  <si>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</si>
  <si>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</si>
  <si>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</si>
  <si>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</si>
  <si>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</si>
  <si>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</si>
  <si>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</si>
  <si>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</si>
  <si>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</si>
  <si>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</si>
  <si>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</si>
  <si>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</si>
  <si>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</si>
  <si>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</si>
  <si>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</si>
  <si>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</si>
  <si>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</si>
  <si>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</si>
  <si>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</si>
  <si>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</si>
  <si>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</si>
  <si>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</si>
  <si>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</si>
  <si>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</si>
  <si>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</si>
  <si>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</si>
  <si>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</si>
  <si>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</si>
  <si>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</si>
  <si>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</si>
  <si>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</si>
  <si>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</si>
  <si>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</si>
  <si>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</si>
  <si>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</si>
  <si>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</si>
  <si>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</si>
  <si>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</si>
  <si>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</si>
  <si>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</si>
  <si>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</si>
  <si>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</si>
  <si>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</si>
  <si>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</si>
  <si>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</si>
  <si>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</si>
  <si>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</si>
  <si>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</si>
  <si>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</si>
  <si>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</si>
  <si>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</si>
  <si>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</si>
  <si>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</si>
  <si>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</si>
  <si>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</si>
  <si>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</si>
  <si>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</si>
  <si>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</si>
  <si>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</si>
  <si>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</si>
  <si>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</si>
  <si>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</si>
  <si>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</si>
  <si>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</si>
  <si>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</si>
  <si>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</si>
  <si>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</si>
  <si>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</si>
  <si>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</si>
  <si>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</si>
  <si>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</si>
  <si>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</si>
  <si>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</si>
  <si>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</si>
  <si>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</si>
  <si>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</si>
  <si>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</si>
  <si>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</si>
  <si>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</si>
  <si>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</si>
  <si>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</si>
  <si>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</si>
  <si>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</si>
  <si>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</si>
  <si>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</si>
  <si>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</si>
  <si>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</si>
  <si>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</si>
  <si>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</si>
  <si>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</si>
  <si>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</si>
  <si>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</si>
  <si>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</si>
  <si>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</si>
  <si>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</si>
  <si>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</si>
  <si>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</si>
  <si>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</si>
  <si>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</si>
  <si>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</si>
  <si>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</si>
  <si>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</si>
  <si>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</si>
  <si>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</si>
  <si>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</si>
  <si>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</si>
  <si>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</si>
  <si>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</si>
  <si>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</si>
  <si>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</si>
  <si>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</si>
  <si>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</si>
  <si>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</si>
  <si>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</si>
  <si>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</si>
  <si>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</si>
  <si>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</si>
  <si>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</si>
  <si>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</si>
  <si>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</si>
  <si>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</si>
  <si>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</si>
  <si>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</si>
  <si>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</si>
  <si>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</si>
  <si>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</si>
  <si>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</si>
  <si>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</si>
  <si>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</si>
  <si>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</si>
  <si>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</si>
  <si>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</si>
  <si>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</si>
  <si>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</si>
  <si>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</si>
  <si>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</si>
  <si>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</si>
  <si>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</si>
  <si>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</si>
  <si>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</si>
  <si>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</si>
  <si>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</si>
  <si>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</si>
  <si>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</si>
  <si>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</si>
  <si>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</si>
  <si>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</si>
  <si>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</si>
  <si>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</si>
  <si>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</si>
  <si>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</si>
  <si>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</si>
  <si>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</si>
  <si>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</si>
  <si>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</si>
  <si>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</si>
  <si>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</si>
  <si>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</si>
  <si>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</si>
  <si>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</si>
  <si>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</si>
  <si>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</si>
  <si>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</si>
  <si>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</si>
  <si>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</si>
  <si>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</si>
  <si>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</si>
  <si>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</si>
  <si>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</si>
  <si>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</si>
  <si>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</si>
  <si>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</si>
  <si>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</si>
  <si>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</si>
  <si>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</si>
  <si>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</si>
  <si>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</si>
  <si>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</si>
  <si>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</si>
  <si>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</si>
  <si>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</si>
  <si>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</si>
  <si>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</si>
  <si>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</si>
  <si>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</si>
  <si>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</si>
  <si>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</si>
  <si>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</si>
  <si>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</si>
  <si>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</si>
  <si>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</si>
  <si>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</si>
  <si>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</si>
  <si>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</si>
  <si>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</si>
  <si>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</si>
  <si>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</si>
  <si>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</si>
  <si>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</si>
  <si>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</si>
  <si>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</si>
  <si>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</si>
  <si>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</si>
  <si>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</si>
  <si>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</si>
  <si>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</si>
  <si>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</si>
  <si>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</si>
  <si>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</si>
  <si>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</si>
  <si>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</si>
  <si>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</si>
  <si>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</si>
  <si>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</si>
  <si>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</si>
  <si>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</si>
  <si>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</si>
  <si>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</si>
  <si>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</si>
  <si>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</si>
  <si>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</si>
  <si>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</si>
  <si>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</si>
  <si>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</si>
  <si>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</si>
  <si>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</si>
  <si>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</si>
  <si>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</si>
  <si>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</si>
  <si>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</si>
  <si>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</si>
  <si>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</si>
  <si>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</si>
  <si>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</si>
  <si>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</si>
  <si>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</si>
  <si>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</si>
  <si>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</si>
  <si>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</si>
  <si>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</si>
  <si>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</si>
  <si>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</si>
  <si>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</si>
  <si>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</si>
  <si>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</si>
  <si>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</si>
  <si>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</si>
  <si>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</si>
  <si>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</si>
  <si>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</si>
  <si>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</si>
  <si>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</si>
  <si>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</si>
  <si>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</si>
  <si>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</si>
  <si>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</si>
  <si>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</si>
  <si>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</si>
  <si>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</si>
  <si>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</si>
  <si>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</si>
  <si>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</si>
  <si>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</si>
  <si>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</si>
  <si>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</si>
  <si>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</si>
  <si>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</si>
  <si>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</si>
  <si>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</si>
  <si>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</si>
  <si>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</si>
  <si>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</si>
  <si>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</si>
  <si>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</si>
  <si>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</si>
  <si>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</si>
  <si>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</si>
  <si>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</si>
  <si>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</si>
  <si>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</si>
  <si>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</si>
  <si>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</si>
  <si>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</si>
  <si>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</si>
  <si>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</si>
  <si>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</si>
  <si>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</si>
  <si>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</si>
  <si>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</si>
  <si>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</si>
  <si>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</si>
  <si>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</si>
  <si>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</si>
  <si>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</si>
  <si>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</si>
  <si>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</si>
  <si>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</si>
  <si>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</si>
  <si>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</si>
  <si>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</si>
  <si>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</si>
  <si>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</si>
  <si>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</si>
  <si>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</si>
  <si>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</si>
  <si>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</si>
  <si>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</si>
  <si>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</si>
  <si>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</si>
  <si>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</si>
  <si>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</si>
  <si>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</si>
  <si>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</si>
  <si>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</si>
  <si>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</si>
  <si>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</si>
  <si>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</si>
  <si>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</si>
  <si>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</si>
  <si>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</si>
  <si>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</si>
  <si>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</si>
  <si>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</si>
  <si>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</si>
  <si>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</si>
  <si>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</si>
  <si>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</si>
  <si>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</si>
  <si>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</si>
  <si>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</si>
  <si>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</si>
  <si>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</si>
  <si>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</si>
  <si>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</si>
  <si>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</si>
  <si>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</si>
  <si>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</si>
  <si>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</si>
  <si>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</si>
  <si>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</si>
  <si>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</si>
  <si>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</si>
  <si>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</si>
  <si>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</si>
  <si>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</si>
  <si>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</si>
  <si>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</si>
  <si>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</si>
  <si>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</si>
  <si>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</si>
  <si>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</si>
  <si>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</si>
  <si>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</si>
  <si>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</si>
  <si>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</si>
  <si>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</si>
  <si>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</si>
  <si>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</si>
  <si>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</si>
  <si>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</si>
  <si>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</si>
  <si>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</si>
  <si>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</si>
  <si>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</si>
  <si>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</si>
  <si>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</si>
  <si>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</si>
  <si>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</si>
  <si>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</si>
  <si>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</si>
  <si>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</si>
  <si>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</si>
  <si>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</si>
  <si>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</si>
  <si>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</si>
  <si>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</si>
  <si>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</si>
  <si>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</si>
  <si>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</si>
  <si>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</si>
  <si>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</si>
  <si>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</si>
  <si>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</si>
  <si>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</si>
  <si>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</si>
  <si>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</si>
  <si>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</si>
  <si>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</si>
  <si>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</si>
  <si>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</si>
  <si>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</si>
  <si>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</si>
  <si>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</si>
  <si>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</si>
  <si>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</si>
  <si>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</si>
  <si>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</si>
  <si>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</si>
  <si>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</si>
  <si>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</si>
  <si>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</si>
  <si>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</si>
  <si>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</si>
  <si>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</si>
  <si>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</si>
  <si>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</si>
  <si>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</si>
  <si>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</si>
  <si>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</si>
  <si>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</si>
  <si>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</si>
  <si>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</si>
  <si>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</si>
  <si>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</si>
  <si>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</si>
  <si>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</si>
  <si>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</si>
  <si>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</si>
  <si>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</si>
  <si>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</si>
  <si>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</si>
  <si>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</si>
  <si>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</si>
  <si>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</si>
  <si>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</si>
  <si>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</si>
  <si>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</si>
  <si>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</si>
  <si>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</si>
  <si>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</si>
  <si>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</si>
  <si>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</si>
  <si>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</si>
  <si>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</si>
  <si>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</si>
  <si>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</si>
  <si>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</si>
  <si>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</si>
  <si>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</si>
  <si>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</si>
  <si>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</si>
  <si>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</si>
  <si>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</si>
  <si>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</si>
  <si>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</si>
  <si>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</si>
  <si>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</si>
  <si>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</si>
  <si>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</si>
  <si>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</si>
  <si>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</si>
  <si>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</si>
  <si>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</si>
  <si>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</si>
  <si>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</si>
  <si>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</si>
  <si>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</si>
  <si>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</si>
  <si>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</si>
  <si>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</si>
  <si>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</si>
  <si>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</si>
  <si>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</si>
  <si>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</si>
  <si>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</si>
  <si>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</si>
  <si>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</si>
  <si>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</si>
  <si>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</si>
  <si>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</si>
  <si>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</si>
  <si>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</si>
  <si>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</si>
  <si>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</si>
  <si>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</si>
  <si>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</si>
  <si>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</si>
  <si>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</si>
  <si>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</si>
  <si>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</si>
  <si>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</si>
  <si>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</si>
  <si>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</si>
  <si>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</si>
  <si>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</si>
  <si>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</si>
  <si>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</si>
  <si>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</si>
  <si>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</si>
  <si>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</si>
  <si>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</si>
  <si>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</si>
  <si>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</si>
  <si>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</si>
  <si>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</si>
  <si>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</si>
  <si>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</si>
  <si>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</si>
  <si>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</si>
  <si>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</si>
  <si>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</si>
  <si>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</si>
  <si>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</si>
  <si>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</si>
  <si>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</si>
  <si>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</si>
  <si>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</si>
  <si>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</si>
  <si>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</si>
  <si>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</si>
  <si>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</si>
  <si>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</si>
  <si>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</si>
  <si>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</si>
  <si>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</si>
  <si>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</si>
  <si>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</si>
  <si>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</si>
  <si>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</si>
  <si>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</si>
  <si>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</si>
  <si>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</si>
  <si>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</si>
  <si>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</si>
  <si>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</si>
  <si>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</si>
  <si>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</si>
  <si>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</si>
  <si>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</si>
  <si>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</si>
  <si>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</si>
  <si>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</si>
  <si>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</si>
  <si>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</si>
  <si>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</si>
  <si>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</si>
  <si>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</si>
  <si>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</si>
  <si>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</si>
  <si>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</si>
  <si>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</si>
  <si>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</si>
  <si>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</si>
  <si>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</si>
  <si>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</si>
  <si>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</si>
  <si>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</si>
  <si>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</si>
  <si>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</si>
  <si>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</si>
  <si>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</si>
  <si>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</si>
  <si>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</si>
  <si>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</si>
  <si>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</si>
  <si>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</si>
  <si>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</si>
  <si>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</si>
  <si>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</si>
  <si>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</si>
  <si>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</si>
  <si>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</si>
  <si>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</si>
  <si>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</si>
  <si>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</si>
  <si>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</si>
  <si>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</si>
  <si>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</si>
  <si>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</si>
  <si>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</si>
  <si>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</si>
  <si>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</si>
  <si>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</si>
  <si>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</si>
  <si>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</si>
  <si>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</si>
  <si>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</si>
  <si>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</si>
  <si>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</si>
  <si>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</si>
  <si>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</si>
  <si>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</si>
  <si>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</si>
  <si>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</si>
  <si>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</si>
  <si>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</si>
  <si>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</si>
  <si>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</si>
  <si>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</si>
  <si>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</si>
  <si>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</si>
  <si>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</si>
  <si>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</si>
  <si>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</si>
  <si>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</si>
  <si>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</si>
  <si>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</si>
  <si>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</si>
  <si>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</si>
  <si>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</si>
  <si>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</si>
  <si>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</si>
  <si>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</si>
  <si>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</si>
  <si>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</si>
  <si>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</si>
  <si>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</si>
  <si>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</si>
  <si>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</si>
  <si>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</si>
  <si>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</si>
  <si>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</si>
  <si>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</si>
  <si>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</si>
  <si>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</si>
  <si>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</si>
  <si>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</si>
  <si>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</si>
  <si>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</si>
  <si>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</si>
  <si>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</si>
  <si>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</si>
  <si>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</si>
  <si>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</si>
  <si>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</si>
  <si>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</si>
  <si>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</si>
  <si>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</si>
  <si>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</si>
  <si>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</si>
  <si>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</si>
  <si>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</si>
  <si>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</si>
  <si>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</si>
  <si>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</si>
  <si>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</si>
  <si>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</si>
  <si>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</si>
  <si>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</si>
  <si>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</si>
  <si>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</si>
  <si>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</si>
  <si>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</si>
  <si>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</si>
  <si>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</si>
  <si>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</si>
  <si>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</si>
  <si>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</si>
  <si>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</si>
  <si>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</si>
  <si>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</si>
  <si>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</si>
  <si>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</si>
  <si>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</si>
  <si>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</si>
  <si>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</si>
  <si>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</si>
  <si>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</si>
  <si>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</si>
  <si>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</si>
  <si>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</si>
  <si>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</si>
  <si>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</si>
  <si>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</si>
  <si>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</si>
  <si>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</si>
  <si>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</si>
  <si>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</si>
  <si>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</si>
  <si>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</si>
  <si>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</si>
  <si>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</si>
  <si>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</si>
  <si>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</si>
  <si>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</si>
  <si>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</si>
  <si>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</si>
  <si>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</si>
  <si>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</si>
  <si>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</si>
  <si>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</si>
  <si>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</si>
  <si>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</si>
  <si>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</si>
  <si>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</si>
  <si>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</si>
  <si>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</si>
  <si>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</si>
  <si>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</si>
  <si>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</si>
  <si>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</si>
  <si>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</si>
  <si>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</si>
  <si>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</si>
  <si>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</si>
  <si>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</si>
  <si>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</si>
  <si>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</si>
  <si>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</si>
  <si>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</si>
  <si>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</si>
  <si>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</si>
  <si>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</si>
  <si>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</si>
  <si>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</si>
  <si>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</si>
  <si>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</si>
  <si>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</si>
  <si>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</si>
  <si>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</si>
  <si>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</si>
  <si>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</si>
  <si>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</si>
  <si>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</si>
  <si>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</si>
  <si>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</si>
  <si>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</si>
  <si>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</si>
  <si>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</si>
  <si>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</si>
  <si>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</si>
  <si>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</si>
  <si>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</si>
  <si>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</si>
  <si>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</si>
  <si>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</si>
  <si>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</si>
  <si>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</si>
  <si>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</si>
  <si>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</si>
  <si>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</si>
  <si>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</si>
  <si>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</si>
  <si>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</si>
  <si>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</si>
  <si>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</si>
  <si>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</si>
  <si>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</si>
  <si>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</si>
  <si>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</si>
  <si>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</si>
  <si>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</si>
  <si>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</si>
  <si>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</si>
  <si>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</si>
  <si>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</si>
  <si>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</si>
  <si>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</si>
  <si>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</si>
  <si>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</si>
  <si>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</si>
  <si>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</si>
  <si>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</si>
  <si>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</si>
  <si>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</si>
  <si>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</si>
  <si>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</si>
  <si>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</si>
  <si>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</si>
  <si>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</si>
  <si>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</si>
  <si>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</si>
  <si>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</si>
  <si>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</si>
  <si>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</si>
  <si>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</si>
  <si>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</si>
  <si>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</si>
  <si>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</si>
  <si>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</si>
  <si>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</si>
  <si>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</si>
  <si>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</si>
  <si>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</si>
  <si>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</si>
  <si>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</si>
  <si>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</si>
  <si>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</si>
  <si>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</si>
  <si>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</si>
  <si>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</si>
  <si>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</si>
  <si>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</si>
  <si>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</si>
  <si>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</si>
  <si>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</si>
  <si>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</si>
  <si>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</si>
  <si>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</si>
  <si>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</si>
  <si>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</si>
  <si>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</si>
  <si>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</si>
  <si>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</si>
  <si>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</si>
  <si>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</si>
  <si>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</si>
  <si>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</si>
  <si>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</si>
  <si>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</si>
  <si>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</si>
  <si>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</si>
  <si>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</si>
  <si>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</si>
  <si>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</si>
  <si>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</si>
  <si>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</si>
  <si>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</si>
  <si>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</si>
  <si>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</si>
  <si>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</si>
  <si>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</si>
  <si>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</si>
  <si>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</si>
  <si>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</si>
  <si>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</si>
  <si>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</si>
  <si>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</si>
  <si>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</si>
  <si>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</si>
  <si>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</si>
  <si>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</si>
  <si>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</si>
  <si>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</si>
  <si>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</si>
  <si>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</si>
  <si>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</si>
  <si>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</si>
  <si>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</si>
  <si>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</si>
  <si>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</si>
  <si>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</si>
  <si>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</si>
  <si>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</si>
  <si>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</si>
  <si>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</si>
  <si>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</si>
  <si>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</si>
  <si>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</si>
  <si>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</si>
  <si>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</si>
  <si>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</si>
  <si>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</si>
  <si>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</si>
  <si>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</si>
  <si>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</si>
  <si>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</si>
  <si>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</si>
  <si>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</si>
  <si>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</si>
  <si>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</si>
  <si>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</si>
  <si>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</si>
  <si>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</si>
  <si>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</si>
  <si>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</si>
  <si>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</si>
  <si>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</si>
  <si>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</si>
  <si>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</si>
  <si>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</si>
  <si>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</si>
  <si>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</si>
  <si>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</si>
  <si>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</si>
  <si>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</si>
  <si>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</si>
  <si>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</si>
  <si>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</si>
  <si>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</si>
  <si>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</si>
  <si>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</si>
  <si>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</si>
  <si>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</si>
  <si>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</si>
  <si>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</si>
  <si>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</si>
  <si>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</si>
  <si>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</si>
  <si>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</si>
  <si>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</si>
  <si>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</si>
  <si>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</si>
  <si>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</si>
  <si>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</si>
  <si>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</si>
  <si>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</si>
  <si>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</si>
  <si>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</si>
  <si>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</si>
  <si>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</si>
  <si>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</si>
  <si>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</si>
  <si>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</si>
  <si>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</si>
  <si>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</si>
  <si>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</si>
  <si>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</si>
  <si>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</si>
  <si>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</si>
  <si>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</si>
  <si>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</si>
  <si>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</si>
  <si>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</si>
  <si>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</si>
  <si>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</si>
  <si>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</si>
  <si>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</si>
  <si>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</si>
  <si>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</si>
  <si>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</si>
  <si>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</si>
  <si>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</si>
  <si>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</si>
  <si>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</si>
  <si>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</si>
  <si>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</si>
  <si>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</si>
  <si>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</si>
  <si>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</si>
  <si>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</si>
  <si>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</si>
  <si>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</si>
  <si>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</si>
  <si>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</si>
  <si>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</si>
  <si>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</si>
  <si>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</si>
  <si>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</si>
  <si>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</si>
  <si>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</si>
  <si>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</si>
  <si>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</si>
  <si>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</si>
  <si>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</si>
  <si>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</si>
  <si>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</si>
  <si>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</si>
  <si>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</si>
  <si>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</si>
  <si>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</si>
  <si>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</si>
  <si>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</si>
  <si>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</si>
  <si>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</si>
  <si>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</si>
  <si>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</si>
  <si>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</si>
  <si>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</si>
  <si>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</si>
  <si>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</si>
  <si>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</si>
  <si>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</si>
  <si>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</si>
  <si>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</si>
  <si>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</si>
  <si>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</si>
  <si>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</si>
  <si>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</si>
  <si>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</si>
  <si>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</si>
  <si>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</si>
  <si>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</si>
  <si>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</si>
  <si>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</si>
  <si>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</si>
  <si>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</si>
  <si>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</si>
  <si>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</si>
  <si>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</si>
  <si>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</si>
  <si>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</si>
  <si>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</si>
  <si>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</si>
  <si>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</si>
  <si>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</si>
  <si>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</si>
  <si>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</si>
  <si>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</si>
  <si>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</si>
  <si>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</si>
  <si>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</si>
  <si>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</si>
  <si>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</si>
  <si>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</si>
  <si>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</si>
  <si>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</si>
  <si>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</si>
  <si>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</si>
  <si>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</si>
  <si>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</si>
  <si>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</si>
  <si>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</si>
  <si>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</si>
  <si>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</si>
  <si>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</si>
  <si>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</si>
  <si>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</si>
  <si>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</si>
  <si>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</si>
  <si>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</si>
  <si>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</si>
  <si>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</si>
  <si>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</si>
  <si>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</si>
  <si>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</si>
  <si>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</si>
  <si>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</si>
  <si>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</si>
  <si>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</si>
  <si>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</si>
  <si>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</si>
  <si>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</si>
  <si>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</si>
  <si>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</si>
  <si>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</si>
  <si>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</si>
  <si>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</si>
  <si>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</si>
  <si>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</si>
  <si>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</si>
  <si>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</si>
  <si>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</si>
  <si>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</si>
  <si>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</si>
  <si>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</si>
  <si>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</si>
  <si>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</si>
  <si>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</si>
  <si>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</si>
  <si>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</si>
  <si>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</si>
  <si>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</si>
  <si>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</si>
  <si>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</si>
  <si>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</si>
  <si>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</si>
  <si>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</si>
  <si>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</si>
  <si>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</si>
  <si>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</si>
  <si>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</si>
  <si>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</si>
  <si>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</si>
  <si>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</si>
  <si>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</si>
  <si>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</si>
  <si>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</si>
  <si>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</si>
  <si>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</si>
  <si>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</si>
  <si>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</si>
  <si>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</si>
  <si>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</si>
  <si>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</si>
  <si>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</si>
  <si>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</si>
  <si>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</si>
  <si>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</si>
  <si>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</si>
  <si>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</si>
  <si>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</si>
  <si>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</si>
  <si>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</si>
  <si>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</si>
  <si>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</si>
  <si>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</si>
  <si>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</si>
  <si>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</si>
  <si>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</si>
  <si>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</si>
  <si>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</si>
  <si>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</si>
  <si>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</si>
  <si>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</si>
  <si>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</si>
  <si>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</si>
  <si>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</si>
  <si>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</si>
  <si>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</si>
  <si>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</si>
  <si>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</si>
  <si>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</si>
  <si>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</si>
  <si>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</si>
  <si>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</si>
  <si>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</si>
  <si>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</si>
  <si>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</si>
  <si>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</si>
  <si>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</si>
  <si>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</si>
  <si>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</si>
  <si>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</si>
  <si>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</si>
  <si>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</si>
  <si>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</si>
  <si>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</si>
  <si>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</si>
  <si>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</si>
  <si>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</si>
  <si>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</si>
  <si>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</si>
  <si>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</si>
  <si>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</si>
  <si>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</si>
  <si>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</si>
  <si>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</si>
  <si>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</si>
  <si>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</si>
  <si>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</si>
  <si>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</si>
  <si>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</si>
  <si>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</si>
  <si>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</si>
  <si>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</si>
  <si>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</si>
  <si>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</si>
  <si>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</si>
  <si>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</si>
  <si>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</si>
  <si>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</si>
  <si>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</si>
  <si>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</si>
  <si>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</si>
  <si>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</si>
  <si>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</si>
  <si>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</si>
  <si>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</si>
  <si>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</si>
  <si>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</si>
  <si>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</si>
  <si>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</si>
  <si>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</si>
  <si>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</si>
  <si>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</si>
  <si>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</si>
  <si>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</si>
  <si>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</si>
  <si>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</si>
  <si>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</si>
  <si>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</si>
  <si>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</si>
  <si>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</si>
  <si>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</si>
  <si>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</si>
  <si>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</si>
  <si>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</si>
  <si>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</si>
  <si>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</si>
  <si>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</si>
  <si>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</si>
  <si>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</si>
  <si>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</si>
  <si>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</si>
  <si>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</si>
  <si>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</si>
  <si>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</si>
  <si>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</si>
  <si>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</si>
  <si>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</si>
  <si>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</si>
  <si>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</si>
  <si>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</si>
  <si>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</si>
  <si>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</si>
  <si>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</si>
  <si>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</si>
  <si>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</si>
  <si>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</si>
  <si>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</si>
  <si>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</si>
  <si>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</si>
  <si>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</si>
  <si>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</si>
  <si>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</si>
  <si>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</si>
  <si>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</si>
  <si>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</si>
  <si>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</si>
  <si>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</si>
  <si>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</si>
  <si>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</si>
  <si>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</si>
  <si>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</si>
  <si>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</si>
  <si>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</si>
  <si>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</si>
  <si>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</si>
  <si>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</si>
  <si>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</si>
  <si>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</si>
  <si>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</si>
  <si>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</si>
  <si>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</si>
  <si>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</si>
  <si>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</si>
  <si>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</si>
  <si>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</si>
  <si>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</si>
  <si>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</si>
  <si>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</si>
  <si>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</si>
  <si>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</si>
  <si>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</si>
  <si>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</si>
  <si>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</si>
  <si>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</si>
  <si>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</si>
  <si>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</si>
  <si>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</si>
  <si>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</si>
  <si>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</si>
  <si>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</si>
  <si>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</si>
  <si>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</si>
  <si>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</si>
  <si>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</si>
  <si>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</si>
  <si>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</si>
  <si>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</si>
  <si>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</si>
  <si>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</si>
  <si>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</si>
  <si>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</si>
  <si>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</si>
  <si>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</si>
  <si>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</si>
  <si>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</si>
  <si>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</si>
  <si>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</si>
  <si>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</si>
  <si>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</si>
  <si>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</si>
  <si>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</si>
  <si>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</si>
  <si>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</si>
  <si>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</si>
  <si>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</si>
  <si>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</si>
  <si>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</si>
  <si>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</si>
  <si>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</si>
  <si>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</si>
  <si>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</si>
  <si>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</si>
  <si>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</si>
  <si>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</si>
  <si>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</si>
  <si>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</si>
  <si>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</si>
  <si>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</si>
  <si>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</si>
  <si>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</si>
  <si>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</si>
  <si>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</si>
  <si>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</si>
  <si>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</si>
  <si>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</si>
  <si>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</si>
  <si>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</si>
  <si>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</si>
  <si>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</si>
  <si>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</si>
  <si>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</si>
  <si>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</si>
  <si>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</si>
  <si>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</si>
  <si>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</si>
  <si>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</si>
  <si>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</si>
  <si>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</si>
  <si>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</si>
  <si>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</si>
  <si>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</si>
  <si>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</si>
  <si>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</si>
  <si>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</si>
  <si>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</si>
  <si>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</si>
  <si>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</si>
  <si>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</si>
  <si>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</si>
  <si>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</si>
  <si>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</si>
  <si>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</si>
  <si>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</si>
  <si>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</si>
  <si>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</si>
  <si>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</si>
  <si>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</si>
  <si>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</si>
  <si>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</si>
  <si>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</si>
  <si>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</si>
  <si>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</si>
  <si>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</si>
  <si>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</si>
  <si>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</si>
  <si>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</si>
  <si>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</si>
  <si>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</si>
  <si>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</si>
  <si>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</si>
  <si>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</si>
  <si>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</si>
  <si>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</si>
  <si>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</si>
  <si>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</si>
  <si>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</si>
  <si>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</si>
  <si>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</si>
  <si>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</si>
  <si>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</si>
  <si>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</si>
  <si>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</si>
  <si>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</si>
  <si>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</si>
  <si>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</si>
  <si>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</si>
  <si>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</si>
  <si>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</si>
  <si>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</si>
  <si>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</si>
  <si>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</si>
  <si>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</si>
  <si>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</si>
  <si>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</si>
  <si>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</si>
  <si>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</si>
  <si>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</si>
  <si>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</si>
  <si>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</si>
  <si>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</si>
  <si>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</si>
  <si>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</si>
  <si>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</si>
  <si>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</si>
  <si>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</si>
  <si>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</si>
  <si>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</si>
  <si>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</si>
  <si>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</si>
  <si>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</si>
  <si>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</si>
  <si>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</si>
  <si>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</si>
  <si>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</si>
  <si>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</si>
  <si>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</si>
  <si>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</si>
  <si>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</si>
  <si>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</si>
  <si>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</si>
  <si>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</si>
  <si>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</si>
  <si>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</si>
  <si>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</si>
  <si>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</si>
  <si>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</si>
  <si>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</si>
  <si>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</si>
  <si>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</si>
  <si>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</si>
  <si>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</si>
  <si>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</si>
  <si>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</si>
  <si>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</si>
  <si>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</si>
  <si>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</si>
  <si>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</si>
  <si>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</si>
  <si>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</si>
  <si>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</si>
  <si>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</si>
  <si>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</si>
  <si>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</si>
  <si>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</si>
  <si>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</si>
  <si>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</si>
  <si>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</si>
  <si>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</si>
  <si>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</si>
  <si>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</si>
  <si>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</si>
  <si>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</si>
  <si>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</si>
  <si>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</si>
  <si>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</si>
  <si>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</si>
  <si>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</si>
  <si>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</si>
  <si>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</si>
  <si>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</si>
  <si>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</si>
  <si>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</si>
  <si>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</si>
  <si>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</si>
  <si>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</si>
  <si>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</si>
  <si>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</si>
  <si>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</si>
  <si>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</si>
  <si>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</si>
  <si>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</si>
  <si>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</si>
  <si>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</si>
  <si>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</si>
  <si>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</si>
  <si>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</si>
  <si>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</si>
  <si>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</si>
  <si>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</si>
  <si>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</si>
  <si>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</si>
  <si>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</si>
  <si>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</si>
  <si>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</si>
  <si>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</si>
  <si>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</si>
  <si>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</si>
  <si>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</si>
  <si>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</si>
  <si>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</si>
  <si>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</si>
  <si>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</si>
  <si>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</si>
  <si>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</si>
  <si>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</si>
  <si>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</si>
  <si>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</si>
  <si>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</si>
  <si>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</si>
  <si>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</si>
  <si>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</si>
  <si>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</si>
  <si>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</si>
  <si>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</si>
  <si>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</si>
  <si>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</si>
  <si>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</si>
  <si>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</si>
  <si>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</si>
  <si>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</si>
  <si>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</si>
  <si>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</si>
  <si>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</si>
  <si>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</si>
  <si>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</si>
  <si>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</si>
  <si>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</si>
  <si>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</si>
  <si>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</si>
  <si>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</si>
  <si>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</si>
  <si>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</si>
  <si>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</si>
  <si>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</si>
  <si>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</si>
  <si>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</si>
  <si>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</si>
  <si>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</si>
  <si>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</si>
  <si>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</si>
  <si>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</si>
  <si>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</si>
  <si>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</si>
  <si>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</si>
  <si>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</si>
  <si>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</si>
  <si>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</si>
  <si>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</si>
  <si>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</si>
  <si>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</si>
  <si>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</si>
  <si>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</si>
  <si>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</si>
  <si>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</si>
  <si>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</si>
  <si>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</si>
  <si>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</si>
  <si>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</si>
  <si>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</si>
  <si>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</si>
  <si>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</si>
  <si>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</si>
  <si>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</si>
  <si>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</si>
  <si>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</si>
  <si>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</si>
  <si>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</si>
  <si>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</si>
  <si>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</si>
  <si>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</si>
  <si>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</si>
  <si>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</si>
  <si>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</si>
  <si>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</si>
  <si>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</si>
  <si>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</si>
  <si>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</si>
  <si>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</si>
  <si>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</si>
  <si>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</si>
  <si>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</si>
  <si>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</si>
  <si>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</si>
  <si>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</si>
  <si>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</si>
  <si>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</si>
  <si>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</si>
  <si>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</si>
  <si>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</si>
  <si>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</si>
  <si>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</si>
  <si>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</si>
  <si>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</si>
  <si>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</si>
  <si>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</si>
  <si>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</si>
  <si>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</si>
  <si>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</si>
  <si>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</si>
  <si>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</si>
  <si>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</si>
  <si>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</si>
  <si>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</si>
  <si>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</si>
  <si>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</si>
  <si>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</si>
  <si>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</si>
  <si>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</si>
  <si>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</si>
  <si>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</si>
  <si>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</si>
  <si>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</si>
  <si>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</si>
  <si>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</si>
  <si>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</si>
  <si>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</si>
  <si>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</si>
  <si>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</si>
  <si>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</si>
  <si>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</si>
  <si>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</si>
  <si>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</si>
  <si>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</si>
  <si>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</si>
  <si>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</si>
  <si>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</si>
  <si>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</si>
  <si>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</si>
  <si>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</si>
  <si>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</si>
  <si>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</si>
  <si>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</si>
  <si>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</si>
  <si>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</si>
  <si>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</si>
  <si>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</si>
  <si>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</si>
  <si>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</si>
  <si>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</si>
  <si>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</si>
  <si>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</si>
  <si>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</si>
  <si>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</si>
  <si>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</si>
  <si>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</si>
  <si>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</si>
  <si>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</si>
  <si>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</si>
  <si>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</si>
  <si>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</si>
  <si>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</si>
  <si>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</si>
  <si>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</si>
  <si>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</si>
  <si>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</si>
  <si>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</si>
  <si>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</si>
  <si>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</si>
  <si>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</si>
  <si>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</si>
  <si>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</si>
  <si>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</si>
  <si>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</si>
  <si>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</si>
  <si>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</si>
  <si>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</si>
  <si>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</si>
  <si>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</si>
  <si>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</si>
  <si>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</si>
  <si>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</si>
  <si>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</si>
  <si>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</si>
  <si>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</si>
  <si>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</si>
  <si>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</si>
  <si>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</si>
  <si>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</si>
  <si>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</si>
  <si>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</si>
  <si>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</si>
  <si>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</si>
  <si>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</si>
  <si>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</si>
  <si>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</si>
  <si>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</si>
  <si>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</si>
  <si>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</si>
  <si>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</si>
  <si>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</si>
  <si>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</si>
  <si>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</si>
  <si>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</si>
  <si>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</si>
  <si>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</si>
  <si>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</si>
  <si>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</si>
  <si>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</si>
  <si>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</si>
  <si>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</si>
  <si>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</si>
  <si>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</si>
  <si>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</si>
  <si>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</si>
  <si>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</si>
  <si>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</si>
  <si>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</si>
  <si>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</si>
  <si>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</si>
  <si>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</si>
  <si>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</si>
  <si>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</si>
  <si>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</si>
  <si>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</si>
  <si>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</si>
  <si>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</si>
  <si>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</si>
  <si>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</si>
  <si>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</si>
  <si>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</si>
  <si>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</si>
  <si>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</si>
  <si>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</si>
  <si>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</si>
  <si>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</si>
  <si>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</si>
  <si>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</si>
  <si>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</si>
  <si>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</si>
  <si>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</si>
  <si>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</si>
  <si>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</si>
  <si>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</si>
  <si>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</si>
  <si>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</si>
  <si>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</si>
  <si>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</si>
  <si>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</si>
  <si>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</si>
  <si>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</si>
  <si>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</si>
  <si>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</si>
  <si>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</si>
  <si>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</si>
  <si>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</si>
  <si>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</si>
  <si>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</si>
  <si>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</si>
  <si>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</si>
  <si>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</si>
  <si>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</si>
  <si>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</si>
  <si>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</si>
  <si>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</si>
  <si>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</si>
  <si>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</si>
  <si>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</si>
  <si>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</si>
  <si>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</si>
  <si>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</si>
  <si>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</si>
  <si>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</si>
  <si>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</si>
  <si>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</si>
  <si>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</si>
  <si>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</si>
  <si>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</si>
  <si>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</si>
  <si>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</si>
  <si>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</si>
  <si>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</si>
  <si>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</si>
  <si>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</si>
  <si>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</si>
  <si>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</si>
  <si>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</si>
  <si>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</si>
  <si>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</si>
  <si>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</si>
  <si>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</si>
  <si>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</si>
  <si>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</si>
  <si>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</si>
  <si>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</si>
  <si>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</si>
  <si>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</si>
  <si>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</si>
  <si>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</si>
  <si>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</si>
  <si>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</si>
  <si>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</si>
  <si>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</si>
  <si>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</si>
  <si>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</si>
  <si>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</si>
  <si>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</si>
  <si>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</si>
  <si>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</si>
  <si>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</si>
  <si>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</si>
  <si>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</si>
  <si>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</si>
  <si>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</si>
  <si>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</si>
  <si>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</si>
  <si>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</si>
  <si>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</si>
  <si>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</si>
  <si>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</si>
  <si>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</si>
  <si>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</si>
  <si>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</si>
  <si>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</si>
  <si>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</si>
  <si>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</si>
  <si>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</si>
  <si>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</si>
  <si>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</si>
  <si>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</si>
  <si>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</si>
  <si>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</si>
  <si>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</si>
  <si>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</si>
  <si>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</si>
  <si>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</si>
  <si>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</si>
  <si>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</si>
  <si>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</si>
  <si>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</si>
  <si>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</si>
  <si>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</si>
  <si>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</si>
  <si>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</si>
  <si>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</si>
  <si>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</si>
  <si>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</si>
  <si>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</si>
  <si>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</si>
  <si>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</si>
  <si>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</si>
  <si>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</si>
  <si>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</si>
  <si>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</si>
  <si>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</si>
  <si>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</si>
  <si>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</si>
  <si>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</si>
  <si>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</si>
  <si>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</si>
  <si>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</si>
  <si>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</si>
  <si>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</si>
  <si>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</si>
  <si>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</si>
  <si>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</si>
  <si>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</si>
  <si>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</si>
  <si>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</si>
  <si>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</si>
  <si>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</si>
  <si>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</si>
  <si>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</si>
  <si>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</si>
  <si>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</si>
  <si>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</si>
  <si>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</si>
  <si>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</si>
  <si>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</si>
  <si>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</si>
  <si>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</si>
  <si>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</si>
  <si>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</si>
  <si>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</si>
  <si>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</si>
  <si>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</si>
  <si>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</si>
  <si>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</si>
  <si>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</si>
  <si>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</si>
  <si>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</si>
  <si>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</si>
  <si>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</si>
  <si>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</si>
  <si>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</si>
  <si>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</si>
  <si>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</si>
  <si>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</si>
  <si>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</si>
  <si>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</si>
  <si>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</si>
  <si>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</si>
  <si>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</si>
  <si>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</si>
  <si>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</si>
  <si>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</si>
  <si>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</si>
  <si>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</si>
  <si>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</si>
  <si>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</si>
  <si>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</si>
  <si>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</si>
  <si>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</si>
  <si>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</si>
  <si>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</si>
  <si>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</si>
  <si>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</si>
  <si>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</si>
  <si>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</si>
  <si>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</si>
  <si>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</si>
  <si>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</si>
  <si>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</si>
  <si>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</si>
  <si>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</si>
  <si>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</si>
  <si>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</si>
  <si>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</si>
  <si>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</si>
  <si>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</si>
  <si>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</si>
  <si>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</si>
  <si>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</si>
  <si>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</si>
  <si>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</si>
  <si>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</si>
  <si>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</si>
  <si>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</si>
  <si>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</si>
  <si>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</si>
  <si>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</si>
  <si>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</si>
  <si>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</si>
  <si>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</si>
  <si>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</si>
  <si>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</si>
  <si>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</si>
  <si>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</si>
  <si>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</si>
  <si>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</si>
  <si>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</si>
  <si>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</si>
  <si>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</si>
  <si>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</si>
  <si>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</si>
  <si>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</si>
  <si>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</si>
  <si>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</si>
  <si>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</si>
  <si>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</si>
  <si>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</si>
  <si>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</si>
  <si>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</si>
  <si>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</si>
  <si>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</si>
  <si>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</si>
  <si>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</si>
  <si>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</si>
  <si>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</si>
  <si>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</si>
  <si>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</si>
  <si>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</si>
  <si>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</si>
  <si>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</si>
  <si>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</si>
  <si>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</si>
  <si>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</si>
  <si>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</si>
  <si>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</si>
  <si>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</si>
  <si>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</si>
  <si>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</si>
  <si>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</si>
  <si>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</si>
  <si>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</si>
  <si>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</si>
  <si>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</si>
  <si>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</si>
  <si>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</si>
  <si>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</si>
  <si>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</si>
  <si>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</si>
  <si>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</si>
  <si>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</si>
  <si>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</si>
  <si>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</si>
  <si>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</si>
  <si>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</si>
  <si>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</si>
  <si>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</si>
  <si>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</si>
  <si>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</si>
  <si>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</si>
  <si>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</si>
  <si>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</si>
  <si>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</si>
  <si>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</si>
  <si>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</si>
  <si>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</si>
  <si>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</si>
  <si>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</si>
  <si>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</si>
  <si>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</si>
  <si>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</si>
  <si>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</si>
  <si>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</si>
  <si>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</si>
  <si>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</si>
  <si>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</si>
  <si>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</si>
  <si>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</si>
  <si>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</si>
  <si>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</si>
  <si>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</si>
  <si>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</si>
  <si>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</si>
  <si>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</si>
  <si>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</si>
  <si>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</si>
  <si>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</si>
  <si>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</si>
  <si>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</si>
  <si>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</si>
  <si>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</si>
  <si>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</si>
  <si>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</si>
  <si>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</si>
  <si>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</si>
  <si>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</si>
  <si>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</si>
  <si>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</si>
  <si>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</si>
  <si>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</si>
  <si>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</si>
  <si>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</si>
  <si>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</si>
  <si>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</si>
  <si>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</si>
  <si>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</si>
  <si>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</si>
  <si>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</si>
  <si>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</si>
  <si>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</si>
  <si>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</si>
  <si>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</si>
  <si>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</si>
  <si>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</si>
  <si>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</si>
  <si>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</si>
  <si>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</si>
  <si>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</si>
  <si>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</si>
  <si>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</si>
  <si>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</si>
  <si>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</si>
  <si>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</si>
  <si>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</si>
  <si>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</si>
  <si>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</si>
  <si>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</si>
  <si>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</si>
  <si>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</si>
  <si>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</si>
  <si>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</si>
  <si>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</si>
  <si>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</si>
  <si>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</si>
  <si>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</si>
  <si>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</si>
  <si>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</si>
  <si>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</si>
  <si>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</si>
  <si>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</si>
  <si>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</si>
  <si>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</si>
  <si>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</si>
  <si>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</si>
  <si>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</si>
  <si>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</si>
  <si>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</si>
  <si>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</si>
  <si>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</si>
  <si>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</si>
  <si>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</si>
  <si>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</si>
  <si>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</si>
  <si>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</si>
  <si>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</si>
  <si>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</si>
  <si>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</si>
  <si>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</si>
  <si>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</si>
  <si>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</si>
  <si>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</si>
  <si>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</si>
  <si>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</si>
  <si>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</si>
  <si>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</si>
  <si>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</si>
  <si>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</si>
  <si>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</si>
  <si>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</si>
  <si>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</si>
  <si>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</si>
  <si>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</si>
  <si>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</si>
  <si>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</si>
  <si>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</si>
  <si>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</si>
  <si>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</si>
  <si>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</si>
  <si>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</si>
  <si>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</si>
  <si>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</si>
  <si>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</si>
  <si>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</si>
  <si>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</si>
  <si>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</si>
  <si>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</si>
  <si>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</si>
  <si>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</si>
  <si>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</si>
  <si>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</si>
  <si>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</si>
  <si>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</si>
  <si>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</si>
  <si>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</si>
  <si>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</si>
  <si>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</si>
  <si>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</si>
  <si>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</si>
  <si>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</si>
  <si>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</si>
  <si>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</si>
  <si>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</si>
  <si>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</si>
  <si>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</si>
  <si>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</si>
  <si>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</si>
  <si>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</si>
  <si>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</si>
  <si>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</si>
  <si>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</si>
  <si>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</si>
  <si>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</si>
  <si>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</si>
  <si>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</si>
  <si>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</si>
  <si>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</si>
  <si>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</si>
  <si>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</si>
  <si>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</si>
  <si>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</si>
  <si>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</si>
  <si>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</si>
  <si>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</si>
  <si>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</si>
  <si>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</si>
  <si>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</si>
  <si>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</si>
  <si>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</si>
  <si>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</si>
  <si>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</si>
  <si>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</si>
  <si>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</si>
  <si>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</si>
  <si>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</si>
  <si>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</si>
  <si>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</si>
  <si>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</si>
  <si>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</si>
  <si>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</si>
  <si>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</si>
  <si>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</si>
  <si>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</si>
  <si>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</si>
  <si>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</si>
  <si>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</si>
  <si>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</si>
  <si>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</si>
  <si>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</si>
  <si>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</si>
  <si>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</si>
  <si>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</si>
  <si>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</si>
  <si>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</si>
  <si>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</si>
  <si>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</si>
  <si>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</si>
  <si>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</si>
  <si>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</si>
  <si>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</si>
  <si>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</si>
  <si>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</si>
  <si>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</si>
  <si>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</si>
  <si>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</si>
  <si>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</si>
  <si>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</si>
  <si>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</si>
  <si>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</si>
  <si>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</si>
  <si>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</si>
  <si>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</si>
  <si>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</si>
  <si>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</si>
  <si>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</si>
  <si>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</si>
  <si>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</si>
  <si>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</si>
  <si>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</si>
  <si>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</si>
  <si>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</si>
  <si>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</si>
  <si>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</si>
  <si>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</si>
  <si>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</si>
  <si>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</si>
  <si>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</si>
  <si>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</si>
  <si>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</si>
  <si>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</si>
  <si>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</si>
  <si>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</si>
  <si>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</si>
  <si>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</si>
  <si>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</si>
  <si>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</si>
  <si>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</si>
  <si>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</si>
  <si>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</si>
  <si>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</si>
  <si>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</si>
  <si>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</si>
  <si>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</si>
  <si>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</si>
  <si>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</si>
  <si>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</si>
  <si>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</si>
  <si>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</si>
  <si>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</si>
  <si>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</si>
  <si>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</si>
  <si>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</si>
  <si>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</si>
  <si>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</si>
  <si>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</si>
  <si>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</si>
  <si>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</si>
  <si>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</si>
  <si>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</si>
  <si>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</si>
  <si>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</si>
  <si>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</si>
  <si>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</si>
  <si>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</si>
  <si>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</si>
  <si>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</si>
  <si>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</si>
  <si>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</si>
  <si>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</si>
  <si>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</si>
  <si>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</si>
  <si>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</si>
  <si>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</si>
  <si>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</si>
  <si>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</si>
  <si>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</si>
  <si>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</si>
  <si>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</si>
  <si>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</si>
  <si>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</si>
  <si>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</si>
  <si>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</si>
  <si>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</si>
  <si>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</si>
  <si>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</si>
  <si>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</si>
  <si>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</si>
  <si>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</si>
  <si>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</si>
  <si>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</si>
  <si>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</si>
  <si>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</si>
  <si>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</si>
  <si>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</si>
  <si>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</si>
  <si>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</si>
  <si>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</si>
  <si>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</si>
  <si>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</si>
  <si>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</si>
  <si>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</si>
  <si>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</si>
  <si>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</si>
  <si>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</si>
  <si>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</si>
  <si>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</si>
  <si>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</si>
  <si>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</si>
  <si>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</si>
  <si>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</si>
  <si>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</si>
  <si>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</si>
  <si>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</si>
  <si>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</si>
  <si>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</si>
  <si>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</si>
  <si>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</si>
  <si>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</si>
  <si>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</si>
  <si>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</si>
  <si>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</si>
  <si>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</si>
  <si>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</si>
  <si>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</si>
  <si>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</si>
  <si>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</si>
  <si>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</si>
  <si>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</si>
  <si>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</si>
  <si>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</si>
  <si>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</si>
  <si>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</si>
  <si>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</si>
  <si>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</si>
  <si>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</si>
  <si>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</si>
  <si>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</si>
  <si>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</si>
  <si>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</si>
  <si>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</si>
  <si>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</si>
  <si>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</si>
  <si>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</si>
  <si>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</si>
  <si>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</si>
  <si>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</si>
  <si>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</si>
  <si>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</si>
  <si>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</si>
  <si>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</si>
  <si>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</si>
  <si>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</si>
  <si>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</si>
  <si>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</si>
  <si>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</si>
  <si>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</si>
  <si>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</si>
  <si>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</si>
  <si>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</si>
  <si>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</si>
  <si>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</si>
  <si>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</si>
  <si>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</si>
  <si>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</si>
  <si>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</si>
  <si>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</si>
  <si>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</si>
  <si>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</si>
  <si>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</si>
  <si>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</si>
  <si>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</si>
  <si>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</si>
  <si>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</si>
  <si>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</si>
  <si>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</si>
  <si>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</si>
  <si>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</si>
  <si>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</si>
  <si>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</si>
  <si>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</si>
  <si>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</si>
  <si>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</si>
  <si>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</si>
  <si>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</si>
  <si>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</si>
  <si>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</si>
  <si>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</si>
  <si>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</si>
  <si>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</si>
  <si>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</si>
  <si>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</si>
  <si>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</si>
  <si>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</si>
  <si>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</si>
  <si>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</si>
  <si>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</si>
  <si>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</si>
  <si>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</si>
  <si>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</si>
  <si>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</si>
  <si>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</si>
  <si>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</si>
  <si>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</si>
  <si>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</si>
  <si>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</si>
  <si>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</si>
  <si>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</si>
  <si>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</si>
  <si>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</si>
  <si>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</si>
  <si>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</si>
  <si>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</si>
  <si>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</si>
  <si>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</si>
  <si>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</si>
  <si>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</si>
  <si>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</si>
  <si>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</si>
  <si>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</si>
  <si>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</si>
  <si>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</si>
  <si>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</si>
  <si>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</si>
  <si>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</si>
  <si>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</si>
  <si>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</si>
  <si>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</si>
  <si>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</si>
  <si>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</si>
  <si>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</si>
  <si>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</si>
  <si>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</si>
  <si>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</si>
  <si>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</si>
  <si>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</si>
  <si>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</si>
  <si>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</si>
  <si>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</si>
  <si>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</si>
  <si>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</si>
  <si>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</si>
  <si>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</si>
  <si>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</si>
  <si>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</si>
  <si>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</si>
  <si>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</si>
  <si>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</si>
  <si>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</si>
  <si>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</si>
  <si>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</si>
  <si>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</si>
  <si>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</si>
  <si>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</si>
  <si>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</si>
  <si>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</si>
  <si>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</si>
  <si>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</si>
  <si>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</si>
  <si>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</si>
  <si>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</si>
  <si>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</si>
  <si>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</si>
  <si>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</si>
  <si>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</si>
  <si>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</si>
  <si>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</si>
  <si>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</si>
  <si>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</si>
  <si>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</si>
  <si>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</si>
  <si>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</si>
  <si>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</si>
  <si>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</si>
  <si>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</si>
  <si>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</si>
  <si>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</si>
  <si>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</si>
  <si>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</si>
  <si>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</si>
  <si>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</si>
  <si>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</si>
  <si>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</si>
  <si>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</si>
  <si>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</si>
  <si>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</si>
  <si>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</si>
  <si>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</si>
  <si>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</si>
  <si>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</si>
  <si>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</si>
  <si>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</si>
  <si>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</si>
  <si>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</si>
  <si>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</si>
  <si>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</si>
  <si>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</si>
  <si>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</si>
  <si>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</si>
  <si>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</si>
  <si>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</si>
  <si>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</si>
  <si>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</si>
  <si>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</si>
  <si>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</si>
  <si>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</si>
  <si>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</si>
  <si>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</si>
  <si>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</si>
  <si>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</si>
  <si>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</si>
  <si>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</si>
  <si>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</si>
  <si>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</si>
  <si>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</si>
  <si>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</si>
  <si>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</si>
  <si>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</si>
  <si>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</si>
  <si>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</si>
  <si>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</si>
  <si>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</si>
  <si>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</si>
  <si>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</si>
  <si>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</si>
  <si>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</si>
  <si>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</si>
  <si>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</si>
  <si>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</si>
  <si>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</si>
  <si>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</si>
  <si>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</si>
  <si>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</si>
  <si>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</si>
  <si>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</si>
  <si>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</si>
  <si>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</si>
  <si>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</si>
  <si>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</si>
  <si>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</si>
  <si>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</si>
  <si>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</si>
  <si>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</si>
  <si>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</si>
  <si>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</si>
  <si>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</si>
  <si>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</si>
  <si>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</si>
  <si>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</si>
  <si>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</si>
  <si>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</si>
  <si>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</si>
  <si>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</si>
  <si>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</si>
  <si>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</si>
  <si>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</si>
  <si>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</si>
  <si>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</si>
  <si>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</si>
  <si>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</si>
  <si>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</si>
  <si>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</si>
  <si>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</si>
  <si>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</si>
  <si>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</si>
  <si>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</si>
  <si>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</si>
  <si>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</si>
  <si>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</si>
  <si>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</si>
  <si>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</si>
  <si>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</si>
  <si>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</si>
  <si>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</si>
  <si>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</si>
  <si>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</si>
  <si>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</si>
  <si>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</si>
  <si>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</si>
  <si>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</si>
  <si>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</si>
  <si>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</si>
  <si>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</si>
  <si>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</si>
  <si>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</si>
  <si>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</si>
  <si>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</si>
  <si>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</si>
  <si>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</si>
  <si>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</si>
  <si>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</si>
  <si>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</si>
  <si>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</si>
  <si>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</si>
  <si>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</si>
  <si>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</si>
  <si>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</si>
  <si>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</si>
  <si>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</si>
  <si>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</si>
  <si>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</si>
  <si>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</si>
  <si>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</si>
  <si>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</si>
  <si>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</si>
  <si>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</si>
  <si>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</si>
  <si>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</si>
  <si>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</si>
  <si>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</si>
  <si>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</si>
  <si>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</si>
  <si>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</si>
  <si>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</si>
  <si>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</si>
  <si>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</si>
  <si>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</si>
  <si>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</si>
  <si>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</si>
  <si>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</si>
  <si>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</si>
  <si>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</si>
  <si>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</si>
  <si>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</si>
  <si>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</si>
  <si>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</si>
  <si>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</si>
  <si>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</si>
  <si>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</si>
  <si>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</si>
  <si>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</si>
  <si>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</si>
  <si>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</si>
  <si>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</si>
  <si>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</si>
  <si>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</si>
  <si>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</si>
  <si>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</si>
  <si>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</si>
  <si>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</si>
  <si>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</si>
  <si>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</si>
  <si>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</si>
  <si>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</si>
  <si>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</si>
  <si>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</si>
  <si>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</si>
  <si>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</si>
  <si>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</si>
  <si>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</si>
  <si>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</si>
  <si>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</si>
  <si>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</si>
  <si>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</si>
  <si>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</si>
  <si>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</si>
  <si>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</si>
  <si>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</si>
  <si>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</si>
  <si>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</si>
  <si>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</si>
  <si>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</si>
  <si>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</si>
  <si>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</si>
  <si>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</si>
  <si>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</si>
  <si>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</si>
  <si>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</si>
  <si>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</si>
  <si>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</si>
  <si>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</si>
  <si>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</si>
  <si>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</si>
  <si>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</si>
  <si>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</si>
  <si>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</si>
  <si>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</si>
  <si>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</si>
  <si>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</si>
  <si>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</si>
  <si>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</si>
  <si>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</si>
  <si>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</si>
  <si>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</si>
  <si>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</si>
  <si>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</si>
  <si>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</si>
  <si>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</si>
  <si>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</si>
  <si>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</si>
  <si>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</si>
  <si>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</si>
  <si>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</si>
  <si>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</si>
  <si>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</si>
  <si>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</si>
  <si>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</si>
  <si>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</si>
  <si>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</si>
  <si>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</si>
  <si>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</si>
  <si>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</si>
  <si>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</si>
  <si>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</si>
  <si>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</si>
  <si>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</si>
  <si>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</si>
  <si>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</si>
  <si>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</si>
  <si>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</si>
  <si>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</si>
  <si>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</si>
  <si>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</si>
  <si>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</si>
  <si>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</si>
  <si>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</si>
  <si>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</si>
  <si>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</si>
  <si>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</si>
  <si>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</si>
  <si>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</si>
  <si>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</si>
  <si>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</si>
  <si>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</si>
  <si>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</si>
  <si>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</si>
  <si>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</si>
  <si>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</si>
  <si>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</si>
  <si>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</si>
  <si>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</si>
  <si>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</si>
  <si>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</si>
  <si>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</si>
  <si>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</si>
  <si>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</si>
  <si>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</si>
  <si>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</si>
  <si>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</si>
  <si>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</si>
  <si>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</si>
  <si>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</si>
  <si>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</si>
  <si>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</si>
  <si>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</si>
  <si>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</si>
  <si>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</si>
  <si>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</si>
  <si>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</si>
  <si>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</si>
  <si>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</si>
  <si>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</si>
  <si>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</si>
  <si>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</si>
  <si>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</si>
  <si>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</si>
  <si>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</si>
  <si>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</si>
  <si>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</si>
  <si>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</si>
  <si>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</si>
  <si>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</si>
  <si>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</si>
  <si>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</si>
  <si>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</si>
  <si>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</si>
  <si>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</si>
  <si>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</si>
  <si>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</si>
  <si>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</si>
  <si>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</si>
  <si>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</si>
  <si>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</si>
  <si>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</si>
  <si>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</si>
  <si>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</si>
  <si>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</si>
  <si>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</si>
  <si>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</si>
  <si>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</si>
  <si>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</si>
  <si>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</si>
  <si>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</si>
  <si>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</si>
  <si>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</si>
  <si>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</si>
  <si>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</si>
  <si>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</si>
  <si>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</si>
  <si>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</si>
  <si>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</si>
  <si>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</si>
  <si>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</si>
  <si>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</si>
  <si>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</si>
  <si>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</si>
  <si>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</si>
  <si>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</si>
  <si>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</si>
  <si>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</si>
  <si>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</si>
  <si>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</si>
  <si>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</si>
  <si>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</si>
  <si>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</si>
  <si>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</si>
  <si>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</si>
  <si>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</si>
  <si>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</si>
  <si>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</si>
  <si>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</si>
  <si>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</si>
  <si>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</si>
  <si>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</si>
  <si>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</si>
  <si>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</si>
  <si>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</si>
  <si>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</si>
  <si>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</si>
  <si>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</si>
  <si>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</si>
  <si>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</si>
  <si>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</si>
  <si>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</si>
  <si>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</si>
  <si>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</si>
  <si>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</si>
  <si>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</si>
  <si>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</si>
  <si>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</si>
  <si>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</si>
  <si>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</si>
  <si>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</si>
  <si>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</si>
  <si>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</si>
  <si>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</si>
  <si>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</si>
  <si>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</si>
  <si>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</si>
  <si>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</si>
  <si>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</si>
  <si>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</si>
  <si>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</si>
  <si>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</si>
  <si>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</si>
  <si>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</si>
  <si>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</si>
  <si>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</si>
  <si>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</si>
  <si>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</si>
  <si>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</si>
  <si>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</si>
  <si>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</si>
  <si>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</si>
  <si>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</si>
  <si>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</si>
  <si>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</si>
  <si>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</si>
  <si>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</si>
  <si>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</si>
  <si>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</si>
  <si>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</si>
  <si>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</si>
  <si>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</si>
  <si>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</si>
  <si>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</si>
  <si>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</si>
  <si>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</si>
  <si>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</si>
  <si>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</si>
  <si>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</si>
  <si>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</si>
  <si>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</si>
  <si>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</si>
  <si>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</si>
  <si>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</si>
  <si>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</si>
  <si>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</si>
  <si>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</si>
  <si>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</si>
  <si>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</si>
  <si>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</si>
  <si>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</si>
  <si>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</si>
  <si>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</si>
  <si>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</si>
  <si>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</si>
  <si>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</si>
  <si>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</si>
  <si>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</si>
  <si>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</si>
  <si>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</si>
  <si>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</si>
  <si>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</si>
  <si>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</si>
  <si>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</si>
  <si>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</si>
  <si>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</si>
  <si>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</si>
  <si>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</si>
  <si>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</si>
  <si>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</si>
  <si>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</si>
  <si>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</si>
  <si>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</si>
  <si>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</si>
  <si>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</si>
  <si>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</si>
  <si>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</si>
  <si>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</si>
  <si>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</si>
  <si>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</si>
  <si>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</si>
  <si>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</si>
  <si>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</si>
  <si>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</si>
  <si>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</si>
  <si>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</si>
  <si>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</si>
  <si>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</si>
  <si>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</si>
  <si>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</si>
  <si>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</si>
  <si>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</si>
  <si>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</si>
  <si>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</si>
  <si>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</si>
  <si>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</si>
  <si>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</si>
  <si>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</si>
  <si>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</si>
  <si>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</si>
  <si>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</si>
  <si>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</si>
  <si>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</si>
  <si>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</si>
  <si>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</si>
  <si>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</si>
  <si>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</si>
  <si>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</si>
  <si>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</si>
  <si>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</si>
  <si>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</si>
  <si>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</si>
  <si>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</si>
  <si>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</si>
  <si>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</si>
  <si>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</si>
  <si>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</si>
  <si>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</si>
  <si>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</si>
  <si>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</si>
  <si>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</si>
  <si>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</si>
  <si>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</si>
  <si>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</si>
  <si>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</si>
  <si>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</si>
  <si>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</si>
  <si>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</si>
  <si>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</si>
  <si>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</si>
  <si>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</si>
  <si>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</si>
  <si>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</si>
  <si>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</si>
  <si>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</si>
  <si>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</si>
  <si>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</si>
  <si>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</si>
  <si>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</si>
  <si>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</si>
  <si>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</si>
  <si>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</si>
  <si>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</si>
  <si>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</si>
  <si>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</si>
  <si>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</si>
  <si>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</si>
  <si>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</si>
  <si>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</si>
  <si>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</si>
  <si>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</si>
  <si>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</si>
  <si>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</si>
  <si>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</si>
  <si>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</si>
  <si>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</si>
  <si>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</si>
  <si>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</si>
  <si>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</si>
  <si>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</si>
  <si>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</si>
  <si>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</si>
  <si>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</si>
  <si>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</si>
  <si>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</si>
  <si>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</si>
  <si>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</si>
  <si>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</si>
  <si>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</si>
  <si>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</si>
  <si>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</si>
  <si>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</si>
  <si>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</si>
  <si>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</si>
  <si>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</si>
  <si>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</si>
  <si>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</si>
  <si>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</si>
  <si>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</si>
  <si>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</si>
  <si>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</si>
  <si>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</si>
  <si>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</si>
  <si>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</si>
  <si>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</si>
  <si>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</si>
  <si>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</si>
  <si>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</si>
  <si>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</si>
  <si>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</si>
  <si>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</si>
  <si>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</si>
  <si>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</si>
  <si>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</si>
  <si>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</si>
  <si>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</si>
  <si>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</si>
  <si>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</si>
  <si>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</si>
  <si>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</si>
  <si>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</si>
  <si>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</si>
  <si>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</si>
  <si>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</si>
  <si>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</si>
  <si>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</si>
  <si>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</si>
  <si>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</si>
  <si>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</si>
  <si>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</si>
  <si>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</si>
  <si>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</si>
  <si>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</si>
  <si>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</si>
  <si>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</si>
  <si>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</si>
  <si>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</si>
  <si>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</si>
  <si>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</si>
  <si>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</si>
  <si>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</si>
  <si>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</si>
  <si>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</si>
  <si>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</si>
  <si>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</si>
  <si>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</si>
  <si>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</si>
  <si>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</si>
  <si>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</si>
  <si>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</si>
  <si>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</si>
  <si>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</si>
  <si>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</si>
  <si>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</si>
  <si>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</si>
  <si>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</si>
  <si>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</si>
  <si>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</si>
  <si>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</si>
  <si>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</si>
  <si>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</si>
  <si>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</si>
  <si>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</si>
  <si>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</si>
  <si>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</si>
  <si>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</si>
  <si>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</si>
  <si>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</si>
  <si>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</si>
  <si>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</si>
  <si>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</si>
  <si>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</si>
  <si>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</si>
  <si>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</si>
  <si>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</si>
  <si>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</si>
  <si>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</si>
  <si>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</si>
  <si>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</si>
  <si>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</si>
  <si>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</si>
  <si>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</si>
  <si>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</si>
  <si>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</si>
  <si>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</si>
  <si>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</si>
  <si>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</si>
  <si>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</si>
  <si>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</si>
  <si>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</si>
  <si>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</si>
  <si>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</si>
  <si>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</si>
  <si>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</si>
  <si>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</si>
  <si>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</si>
  <si>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</si>
  <si>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</si>
  <si>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</si>
  <si>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</si>
  <si>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</si>
  <si>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</si>
  <si>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</si>
  <si>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</si>
  <si>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</si>
  <si>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</si>
  <si>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</si>
  <si>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</si>
  <si>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</si>
  <si>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</si>
  <si>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</si>
  <si>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</si>
  <si>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</si>
  <si>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</si>
  <si>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</si>
  <si>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</si>
  <si>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</si>
  <si>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</si>
  <si>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</si>
  <si>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</si>
  <si>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</si>
  <si>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</si>
  <si>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</si>
  <si>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</si>
  <si>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</si>
  <si>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</si>
  <si>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</si>
  <si>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</si>
  <si>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</si>
  <si>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</si>
  <si>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</si>
  <si>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</si>
  <si>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</si>
  <si>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</si>
  <si>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</si>
  <si>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</si>
  <si>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</si>
  <si>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</si>
  <si>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</si>
  <si>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</si>
  <si>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</si>
  <si>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</si>
  <si>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</si>
  <si>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</si>
  <si>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</si>
  <si>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</si>
  <si>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</si>
  <si>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</si>
  <si>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</si>
  <si>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</si>
  <si>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</si>
  <si>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</si>
  <si>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</si>
  <si>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</si>
  <si>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</si>
  <si>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</si>
  <si>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</si>
  <si>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</si>
  <si>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</si>
  <si>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</si>
  <si>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</si>
  <si>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</si>
  <si>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</si>
  <si>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</si>
  <si>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</si>
  <si>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</si>
  <si>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</si>
  <si>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</si>
  <si>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</si>
  <si>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</si>
  <si>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</si>
  <si>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</si>
  <si>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</si>
  <si>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</si>
  <si>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</si>
  <si>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</si>
  <si>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</si>
  <si>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</si>
  <si>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</si>
  <si>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</si>
  <si>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</si>
  <si>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</si>
  <si>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</si>
  <si>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</si>
  <si>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</si>
  <si>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</si>
  <si>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</si>
  <si>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</si>
  <si>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</si>
  <si>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</si>
  <si>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</si>
  <si>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</si>
  <si>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</si>
  <si>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</si>
  <si>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</si>
  <si>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</si>
  <si>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</si>
  <si>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</si>
  <si>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</si>
  <si>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</si>
  <si>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</si>
  <si>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</si>
  <si>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</si>
  <si>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</si>
  <si>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</si>
  <si>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</si>
  <si>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</si>
  <si>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</si>
  <si>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</si>
  <si>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</si>
  <si>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</si>
  <si>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</si>
  <si>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</si>
  <si>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</si>
  <si>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</si>
  <si>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</si>
  <si>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</si>
  <si>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</si>
  <si>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</si>
  <si>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</si>
  <si>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</si>
  <si>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</si>
  <si>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</si>
  <si>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</si>
  <si>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</si>
  <si>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</si>
  <si>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</si>
  <si>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</si>
  <si>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</si>
  <si>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</si>
  <si>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</si>
  <si>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</si>
  <si>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</si>
  <si>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</si>
  <si>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</si>
  <si>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</si>
  <si>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</si>
  <si>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</si>
  <si>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</si>
  <si>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</si>
  <si>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</si>
  <si>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</si>
  <si>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</si>
  <si>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</si>
  <si>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</si>
  <si>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</si>
  <si>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</si>
  <si>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</si>
  <si>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</si>
  <si>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</si>
  <si>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</si>
  <si>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</si>
  <si>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</si>
  <si>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</si>
  <si>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</si>
  <si>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</si>
  <si>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</si>
  <si>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</si>
  <si>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</si>
  <si>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</si>
  <si>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</si>
  <si>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</si>
  <si>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</si>
  <si>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</si>
  <si>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</si>
  <si>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</si>
  <si>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</si>
  <si>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</si>
  <si>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</si>
  <si>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</si>
  <si>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</si>
  <si>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</si>
  <si>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</si>
  <si>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</si>
  <si>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</si>
  <si>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</si>
  <si>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</si>
  <si>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</si>
  <si>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</si>
  <si>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</si>
  <si>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</si>
  <si>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</si>
  <si>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</si>
  <si>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</si>
  <si>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</si>
  <si>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</si>
  <si>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</si>
  <si>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</si>
  <si>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</si>
  <si>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</si>
  <si>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</si>
  <si>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</si>
  <si>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</si>
  <si>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</si>
  <si>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</si>
  <si>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</si>
  <si>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</si>
  <si>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</si>
  <si>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</si>
  <si>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</si>
  <si>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</si>
  <si>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</si>
  <si>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</si>
  <si>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</si>
  <si>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</si>
  <si>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</si>
  <si>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</si>
  <si>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</si>
  <si>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</si>
  <si>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</si>
  <si>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</si>
  <si>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</si>
  <si>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</si>
  <si>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</si>
  <si>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</si>
  <si>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</si>
  <si>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</si>
  <si>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</si>
  <si>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</si>
  <si>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</si>
  <si>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</si>
  <si>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</si>
  <si>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</si>
  <si>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</si>
  <si>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</si>
  <si>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</si>
  <si>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</si>
  <si>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</si>
  <si>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</si>
  <si>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</si>
  <si>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</si>
  <si>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</si>
  <si>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</si>
  <si>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</si>
  <si>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</si>
  <si>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</si>
  <si>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</si>
  <si>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</si>
  <si>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</si>
  <si>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</si>
  <si>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</si>
  <si>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</si>
  <si>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</si>
  <si>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</si>
  <si>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</si>
  <si>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</si>
  <si>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</si>
  <si>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</si>
  <si>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</si>
  <si>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</si>
  <si>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</si>
  <si>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</si>
  <si>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</si>
  <si>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</si>
  <si>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</si>
  <si>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</si>
  <si>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</si>
  <si>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</si>
  <si>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</si>
  <si>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</si>
  <si>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</si>
  <si>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</si>
  <si>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</si>
  <si>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</si>
  <si>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</si>
  <si>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</si>
  <si>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</si>
  <si>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</si>
  <si>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</si>
  <si>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</si>
  <si>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</si>
  <si>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</si>
  <si>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</si>
  <si>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</si>
  <si>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</si>
  <si>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</si>
  <si>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</si>
  <si>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</si>
  <si>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</si>
  <si>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</si>
  <si>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</si>
  <si>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</si>
  <si>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</si>
  <si>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</si>
  <si>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</si>
  <si>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</si>
  <si>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</si>
  <si>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</si>
  <si>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</si>
  <si>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</si>
  <si>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</si>
  <si>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</si>
  <si>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</si>
  <si>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</si>
  <si>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</si>
  <si>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</si>
  <si>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</si>
  <si>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</si>
  <si>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</si>
  <si>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</si>
  <si>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</si>
  <si>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</si>
  <si>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</si>
  <si>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</si>
  <si>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</si>
  <si>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</si>
  <si>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</si>
  <si>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</si>
  <si>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</si>
  <si>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</si>
  <si>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</si>
  <si>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</si>
  <si>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</si>
  <si>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</si>
  <si>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</si>
  <si>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</si>
  <si>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</si>
  <si>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</si>
  <si>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</si>
  <si>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</si>
  <si>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</si>
  <si>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</si>
  <si>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</si>
  <si>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</si>
  <si>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</si>
  <si>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</si>
  <si>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</si>
  <si>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</si>
  <si>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</si>
  <si>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</si>
  <si>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</si>
  <si>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</si>
  <si>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</si>
  <si>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</si>
  <si>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</si>
  <si>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</si>
  <si>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</si>
  <si>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</si>
  <si>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</si>
  <si>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</si>
  <si>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</si>
  <si>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</si>
  <si>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</si>
  <si>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</si>
  <si>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</si>
  <si>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</si>
  <si>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</si>
  <si>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</si>
  <si>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</si>
  <si>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</si>
  <si>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</si>
  <si>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</si>
  <si>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</si>
  <si>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</si>
  <si>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</si>
  <si>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</si>
  <si>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</si>
  <si>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</si>
  <si>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</si>
  <si>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</si>
  <si>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</si>
  <si>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</si>
  <si>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</si>
  <si>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</si>
  <si>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</si>
  <si>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</si>
  <si>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</si>
  <si>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</si>
  <si>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</si>
  <si>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</si>
  <si>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</si>
  <si>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</si>
  <si>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</si>
  <si>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</si>
  <si>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</si>
  <si>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</si>
  <si>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</si>
  <si>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</si>
  <si>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</si>
  <si>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</si>
  <si>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</si>
  <si>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</si>
  <si>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</si>
  <si>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</si>
  <si>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</si>
  <si>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</si>
  <si>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</si>
  <si>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</si>
  <si>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</si>
  <si>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</si>
  <si>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</si>
  <si>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</si>
  <si>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</si>
  <si>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</si>
  <si>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</si>
  <si>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</si>
  <si>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</si>
  <si>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</si>
  <si>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</si>
  <si>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</si>
  <si>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</si>
  <si>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</si>
  <si>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</si>
  <si>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</si>
  <si>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</si>
  <si>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</si>
  <si>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</si>
  <si>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</si>
  <si>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</si>
  <si>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</si>
  <si>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</si>
  <si>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</si>
  <si>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</si>
  <si>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</si>
  <si>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</si>
  <si>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</si>
  <si>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</si>
  <si>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</si>
  <si>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</si>
  <si>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</si>
  <si>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</si>
  <si>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</si>
  <si>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</si>
  <si>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</si>
  <si>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</si>
  <si>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</si>
  <si>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</si>
  <si>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</si>
  <si>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</si>
  <si>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</si>
  <si>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</si>
  <si>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</si>
  <si>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</si>
  <si>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</si>
  <si>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</si>
  <si>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</si>
  <si>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</si>
  <si>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</si>
  <si>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</si>
  <si>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</si>
  <si>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</si>
  <si>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</si>
  <si>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</si>
  <si>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</si>
  <si>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</si>
  <si>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</si>
  <si>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</si>
  <si>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</si>
  <si>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</si>
  <si>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</si>
  <si>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</si>
  <si>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</si>
  <si>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</si>
  <si>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</si>
  <si>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</si>
  <si>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</si>
  <si>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</si>
  <si>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</si>
  <si>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</si>
  <si>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</si>
  <si>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</si>
  <si>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</si>
  <si>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</si>
  <si>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</si>
  <si>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</si>
  <si>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</si>
  <si>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</si>
  <si>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</si>
  <si>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</si>
  <si>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</si>
  <si>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</si>
  <si>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</si>
  <si>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</si>
  <si>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</si>
  <si>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</si>
  <si>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</si>
  <si>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</si>
  <si>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</si>
  <si>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</si>
  <si>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</si>
  <si>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</si>
  <si>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</si>
  <si>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</si>
  <si>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</si>
  <si>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</si>
  <si>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</si>
  <si>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</si>
  <si>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</si>
  <si>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</si>
  <si>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</si>
  <si>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</si>
  <si>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</si>
  <si>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</si>
  <si>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</si>
  <si>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</si>
  <si>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</si>
  <si>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</si>
  <si>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</si>
  <si>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</si>
  <si>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</si>
  <si>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</si>
  <si>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</si>
  <si>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</si>
  <si>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</si>
  <si>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</si>
  <si>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</si>
  <si>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</si>
  <si>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</si>
  <si>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</si>
  <si>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</si>
  <si>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</si>
  <si>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</si>
  <si>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</si>
  <si>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</si>
  <si>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</si>
  <si>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</si>
  <si>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</si>
  <si>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</si>
  <si>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</si>
  <si>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</si>
  <si>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</si>
  <si>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</si>
  <si>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</si>
  <si>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</si>
  <si>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</si>
  <si>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</si>
  <si>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</si>
  <si>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</si>
  <si>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</si>
  <si>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</si>
  <si>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</si>
  <si>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</si>
  <si>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</si>
  <si>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</si>
  <si>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</si>
  <si>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</si>
  <si>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</si>
  <si>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</si>
  <si>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</si>
  <si>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</si>
  <si>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</si>
  <si>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</si>
  <si>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</si>
  <si>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</si>
  <si>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</si>
  <si>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</si>
  <si>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</si>
  <si>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</si>
  <si>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</si>
  <si>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</si>
  <si>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</si>
  <si>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</si>
  <si>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</si>
  <si>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</si>
  <si>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</si>
  <si>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</si>
  <si>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</si>
  <si>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</si>
  <si>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</si>
  <si>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</si>
  <si>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</si>
  <si>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</si>
  <si>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</si>
  <si>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</si>
  <si>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</si>
  <si>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</si>
  <si>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</si>
  <si>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</si>
  <si>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</si>
  <si>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</si>
  <si>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</si>
  <si>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</si>
  <si>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</si>
  <si>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</si>
  <si>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</si>
  <si>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</si>
  <si>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</si>
  <si>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</si>
  <si>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</si>
  <si>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</si>
  <si>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</si>
  <si>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</si>
  <si>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</si>
  <si>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</si>
  <si>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</si>
  <si>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</si>
  <si>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</si>
  <si>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</si>
  <si>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</si>
  <si>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</si>
  <si>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</si>
  <si>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</si>
  <si>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</si>
  <si>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</si>
  <si>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</si>
  <si>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</si>
  <si>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</si>
  <si>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</si>
  <si>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</si>
  <si>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</si>
  <si>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</si>
  <si>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</si>
  <si>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</si>
  <si>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</si>
  <si>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</si>
  <si>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</si>
  <si>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</si>
  <si>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</si>
  <si>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</si>
  <si>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</si>
  <si>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</si>
  <si>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</si>
  <si>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</si>
  <si>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</si>
  <si>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</si>
  <si>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</si>
  <si>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</si>
  <si>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</si>
  <si>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</si>
  <si>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</si>
  <si>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</si>
  <si>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</si>
  <si>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</si>
  <si>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</si>
  <si>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</si>
  <si>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</si>
  <si>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</si>
  <si>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</si>
  <si>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</si>
  <si>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</si>
  <si>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</si>
  <si>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</si>
  <si>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</si>
  <si>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</si>
  <si>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</si>
  <si>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</si>
  <si>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</si>
  <si>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</si>
  <si>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</si>
  <si>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</si>
  <si>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</si>
  <si>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</si>
  <si>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</si>
  <si>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</si>
  <si>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</si>
  <si>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</si>
  <si>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</si>
  <si>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</si>
  <si>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</si>
  <si>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</si>
  <si>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</si>
  <si>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</si>
  <si>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</si>
  <si>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</si>
  <si>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</si>
  <si>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</si>
  <si>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</si>
  <si>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</si>
  <si>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</si>
  <si>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</si>
  <si>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</si>
  <si>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</si>
  <si>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</si>
  <si>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</si>
  <si>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</si>
  <si>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</si>
  <si>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</si>
  <si>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</si>
  <si>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</si>
  <si>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</si>
  <si>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</si>
  <si>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</si>
  <si>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</si>
  <si>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</si>
  <si>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</si>
  <si>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</si>
  <si>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</si>
  <si>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</si>
  <si>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</si>
  <si>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</si>
  <si>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</si>
  <si>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</si>
  <si>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</si>
  <si>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</si>
  <si>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</si>
  <si>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</si>
  <si>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</si>
  <si>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</si>
  <si>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</si>
  <si>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</si>
  <si>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</si>
  <si>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</si>
  <si>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</si>
  <si>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</si>
  <si>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</si>
  <si>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</si>
  <si>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</si>
  <si>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</si>
  <si>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</si>
  <si>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</si>
  <si>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</si>
  <si>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</si>
  <si>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</si>
  <si>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</si>
  <si>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</si>
  <si>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</si>
  <si>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</si>
  <si>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</si>
  <si>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</si>
  <si>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</si>
  <si>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</si>
  <si>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</si>
  <si>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</si>
  <si>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</si>
  <si>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</si>
  <si>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</si>
  <si>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</si>
  <si>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</si>
  <si>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</si>
  <si>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</si>
  <si>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</si>
  <si>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</si>
  <si>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</si>
  <si>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</si>
  <si>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</si>
  <si>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</si>
  <si>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</si>
  <si>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</si>
  <si>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</si>
  <si>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</si>
  <si>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</si>
  <si>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</si>
  <si>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</si>
  <si>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</si>
  <si>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</si>
  <si>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</si>
  <si>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</si>
  <si>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</si>
  <si>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</si>
  <si>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</si>
  <si>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</si>
  <si>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</si>
  <si>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</si>
  <si>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</si>
  <si>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</si>
  <si>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</si>
  <si>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</si>
  <si>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</si>
  <si>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</si>
  <si>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</si>
  <si>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</si>
  <si>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</si>
  <si>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</si>
  <si>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</si>
  <si>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</si>
  <si>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</si>
  <si>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</si>
  <si>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</si>
  <si>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</si>
  <si>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</si>
  <si>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</si>
  <si>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</si>
  <si>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</si>
  <si>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</si>
  <si>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</si>
  <si>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</si>
  <si>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</si>
  <si>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</si>
  <si>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</si>
  <si>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</si>
  <si>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</si>
  <si>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</si>
  <si>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</si>
  <si>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</si>
  <si>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</si>
  <si>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</si>
  <si>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</si>
  <si>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</si>
  <si>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</si>
  <si>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</si>
  <si>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</si>
  <si>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</si>
  <si>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</si>
  <si>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</si>
  <si>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</si>
  <si>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</si>
  <si>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</si>
  <si>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</si>
  <si>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</si>
  <si>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</si>
  <si>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</si>
  <si>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</si>
  <si>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</si>
  <si>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</si>
  <si>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</si>
  <si>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</si>
  <si>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</si>
  <si>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</si>
  <si>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</si>
  <si>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</si>
  <si>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</si>
  <si>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</si>
  <si>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</si>
  <si>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</si>
  <si>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</si>
  <si>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</si>
  <si>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</si>
  <si>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</si>
  <si>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</si>
  <si>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</si>
  <si>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</si>
  <si>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</si>
  <si>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</si>
  <si>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</si>
  <si>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</si>
  <si>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</si>
  <si>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</si>
  <si>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</si>
  <si>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</si>
  <si>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</si>
  <si>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</si>
  <si>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</si>
  <si>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</si>
  <si>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</si>
  <si>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</si>
  <si>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</si>
  <si>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</si>
  <si>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</si>
  <si>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</si>
  <si>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</si>
  <si>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</si>
  <si>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</si>
  <si>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</si>
  <si>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</si>
  <si>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</si>
  <si>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</si>
  <si>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</si>
  <si>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</si>
  <si>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</si>
  <si>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</si>
  <si>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</si>
  <si>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</si>
  <si>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</si>
  <si>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</si>
  <si>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</si>
  <si>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</si>
  <si>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</si>
  <si>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</si>
  <si>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</si>
  <si>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</si>
  <si>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</si>
  <si>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</si>
  <si>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</si>
  <si>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</si>
  <si>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</si>
  <si>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</si>
  <si>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</si>
  <si>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</si>
  <si>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</si>
  <si>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</si>
  <si>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</si>
  <si>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</si>
  <si>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</si>
  <si>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</si>
  <si>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</si>
  <si>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</si>
  <si>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</si>
  <si>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</si>
  <si>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</si>
  <si>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</si>
  <si>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</si>
  <si>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</si>
  <si>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</si>
  <si>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</si>
  <si>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</si>
  <si>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</si>
  <si>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</si>
  <si>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</si>
  <si>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</si>
  <si>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</si>
  <si>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</si>
  <si>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</si>
  <si>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</si>
  <si>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</si>
  <si>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</si>
  <si>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</si>
  <si>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</si>
  <si>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</si>
  <si>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</si>
  <si>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</si>
  <si>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</si>
  <si>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</si>
  <si>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</si>
  <si>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</si>
  <si>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</si>
  <si>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</si>
  <si>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</si>
  <si>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</si>
  <si>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</si>
  <si>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</si>
  <si>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</si>
  <si>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</si>
  <si>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</si>
  <si>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</si>
  <si>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</si>
  <si>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</si>
  <si>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</si>
  <si>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</si>
  <si>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</si>
  <si>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</si>
  <si>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</si>
  <si>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</si>
  <si>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</si>
  <si>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</si>
  <si>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</si>
  <si>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</si>
  <si>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</si>
  <si>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</si>
  <si>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</si>
  <si>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</si>
  <si>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</si>
  <si>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</si>
  <si>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</si>
  <si>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</si>
  <si>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</si>
  <si>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</si>
  <si>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</si>
  <si>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</si>
  <si>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</si>
  <si>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</si>
  <si>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</si>
  <si>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</si>
  <si>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</si>
  <si>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</si>
  <si>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</si>
  <si>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</si>
  <si>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</si>
  <si>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</si>
  <si>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</si>
  <si>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</si>
  <si>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</si>
  <si>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</si>
  <si>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</si>
  <si>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</si>
  <si>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</si>
  <si>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</si>
  <si>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</si>
  <si>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</si>
  <si>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</si>
  <si>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</si>
  <si>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</si>
  <si>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</si>
  <si>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</si>
  <si>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</si>
  <si>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</si>
  <si>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</si>
  <si>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</si>
  <si>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</si>
  <si>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</si>
  <si>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</si>
  <si>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</si>
  <si>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</si>
  <si>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</si>
  <si>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</si>
  <si>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</si>
  <si>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</si>
  <si>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</si>
  <si>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</si>
  <si>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</si>
  <si>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</si>
  <si>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</si>
  <si>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</si>
  <si>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</si>
  <si>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</si>
  <si>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</si>
  <si>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</si>
  <si>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</si>
  <si>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</si>
  <si>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</si>
  <si>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</si>
  <si>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</si>
  <si>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</si>
  <si>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</si>
  <si>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</si>
  <si>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</si>
  <si>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</si>
  <si>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</si>
  <si>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</si>
  <si>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</si>
  <si>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</si>
  <si>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</si>
  <si>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</si>
  <si>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</si>
  <si>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</si>
  <si>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</si>
  <si>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</si>
  <si>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</si>
  <si>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</si>
  <si>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</si>
  <si>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</si>
  <si>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</si>
  <si>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</si>
  <si>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</si>
  <si>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</si>
  <si>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</si>
  <si>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</si>
  <si>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</si>
  <si>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</si>
  <si>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</si>
  <si>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</si>
  <si>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</si>
  <si>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</si>
  <si>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</si>
  <si>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</si>
  <si>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</si>
  <si>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</si>
  <si>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</si>
  <si>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</si>
  <si>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</si>
  <si>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</si>
  <si>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</si>
  <si>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</si>
  <si>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</si>
  <si>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</si>
  <si>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</si>
  <si>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</si>
  <si>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</si>
  <si>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</si>
  <si>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</si>
  <si>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</si>
  <si>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</si>
  <si>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</si>
  <si>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</si>
  <si>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</si>
  <si>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</si>
  <si>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</si>
  <si>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</si>
  <si>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</si>
  <si>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</si>
  <si>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</si>
  <si>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</si>
  <si>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</si>
  <si>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</si>
  <si>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</si>
  <si>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</si>
  <si>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</si>
  <si>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</si>
  <si>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</si>
  <si>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</si>
  <si>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</si>
  <si>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</si>
  <si>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</si>
  <si>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</si>
  <si>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</si>
  <si>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</si>
  <si>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</si>
  <si>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</si>
  <si>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</si>
  <si>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</si>
  <si>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</si>
  <si>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</si>
  <si>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</si>
  <si>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</si>
  <si>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</si>
  <si>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</si>
  <si>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</si>
  <si>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</si>
  <si>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</si>
  <si>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</si>
  <si>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</si>
  <si>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</si>
  <si>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</si>
  <si>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</si>
  <si>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</si>
  <si>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</si>
  <si>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</si>
  <si>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</si>
  <si>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</si>
  <si>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</si>
  <si>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</si>
  <si>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</si>
  <si>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</si>
  <si>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</si>
  <si>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</si>
  <si>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</si>
  <si>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</si>
  <si>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</si>
  <si>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</si>
  <si>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</si>
  <si>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</si>
  <si>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</si>
  <si>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</si>
  <si>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</si>
  <si>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</si>
  <si>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</si>
  <si>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</si>
  <si>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</si>
  <si>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</si>
  <si>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</si>
  <si>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</si>
  <si>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</si>
  <si>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</si>
  <si>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</si>
  <si>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</si>
  <si>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</si>
  <si>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</si>
  <si>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</si>
  <si>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</si>
  <si>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</si>
  <si>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</si>
  <si>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</si>
  <si>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</si>
  <si>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</si>
  <si>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</si>
  <si>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</si>
  <si>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</si>
  <si>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</si>
  <si>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</si>
  <si>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</si>
  <si>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</si>
  <si>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</si>
  <si>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</si>
  <si>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</si>
  <si>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</si>
  <si>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</si>
  <si>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</si>
  <si>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</si>
  <si>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</si>
  <si>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</si>
  <si>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</si>
  <si>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</si>
  <si>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</si>
  <si>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</si>
  <si>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</si>
  <si>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</si>
  <si>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</si>
  <si>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</si>
  <si>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</si>
  <si>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</si>
  <si>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</si>
  <si>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</si>
  <si>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</si>
  <si>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</si>
  <si>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</si>
  <si>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</si>
  <si>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</si>
  <si>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</si>
  <si>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</si>
  <si>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</si>
  <si>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</si>
  <si>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</si>
  <si>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</si>
  <si>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</si>
  <si>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</si>
  <si>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</si>
  <si>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</si>
  <si>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</si>
  <si>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</si>
  <si>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</si>
  <si>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</si>
  <si>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</si>
  <si>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</si>
  <si>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</si>
  <si>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</si>
  <si>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</si>
  <si>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</si>
  <si>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</si>
  <si>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</si>
  <si>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</si>
  <si>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</si>
  <si>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</si>
  <si>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</si>
  <si>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</si>
  <si>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</si>
  <si>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</si>
  <si>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</si>
  <si>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</si>
  <si>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</si>
  <si>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</si>
  <si>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</si>
  <si>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</si>
  <si>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</si>
  <si>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</si>
  <si>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</si>
  <si>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</si>
  <si>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</si>
  <si>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</si>
  <si>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</si>
  <si>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</si>
  <si>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</si>
  <si>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</si>
  <si>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</si>
  <si>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</si>
  <si>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</si>
  <si>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</si>
  <si>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</si>
  <si>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</si>
  <si>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</si>
  <si>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</si>
  <si>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</si>
  <si>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</si>
  <si>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</si>
  <si>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</si>
  <si>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</si>
  <si>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</si>
  <si>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</si>
  <si>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</si>
  <si>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</si>
  <si>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</si>
  <si>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</si>
  <si>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</si>
  <si>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</si>
  <si>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</si>
  <si>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</si>
  <si>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</si>
  <si>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</si>
  <si>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</si>
  <si>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</si>
  <si>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</si>
  <si>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</si>
  <si>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</si>
  <si>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</si>
  <si>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</si>
  <si>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</si>
  <si>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</si>
  <si>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</si>
  <si>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</si>
  <si>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</si>
  <si>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</si>
  <si>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</si>
  <si>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</si>
  <si>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</si>
  <si>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</si>
  <si>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</si>
  <si>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</si>
  <si>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</si>
  <si>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</si>
  <si>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</si>
  <si>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</si>
  <si>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</si>
  <si>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</si>
  <si>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</si>
  <si>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</si>
  <si>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</si>
  <si>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</si>
  <si>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</si>
  <si>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</si>
  <si>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</si>
  <si>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</si>
  <si>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</si>
  <si>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</si>
  <si>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</si>
  <si>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</si>
  <si>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</si>
  <si>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</si>
  <si>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</si>
  <si>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</si>
  <si>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</si>
  <si>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</si>
  <si>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</si>
  <si>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</si>
  <si>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</si>
  <si>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</si>
  <si>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</si>
  <si>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</si>
  <si>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</si>
  <si>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</si>
  <si>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</si>
  <si>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</si>
  <si>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</si>
  <si>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</si>
  <si>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</si>
  <si>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</si>
  <si>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</si>
  <si>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</si>
  <si>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</si>
  <si>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</si>
  <si>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</si>
  <si>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</si>
  <si>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</si>
  <si>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</si>
  <si>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</si>
  <si>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</si>
  <si>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</si>
  <si>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</si>
  <si>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</si>
  <si>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</si>
  <si>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</si>
  <si>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</si>
  <si>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</si>
  <si>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</si>
  <si>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</si>
  <si>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</si>
  <si>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</si>
  <si>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</si>
  <si>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</si>
  <si>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</si>
  <si>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</si>
  <si>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</si>
  <si>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</si>
  <si>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</si>
  <si>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</si>
  <si>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</si>
  <si>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</si>
  <si>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</si>
  <si>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</si>
  <si>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</si>
  <si>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</si>
  <si>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</si>
  <si>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</si>
  <si>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</si>
  <si>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</si>
  <si>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</si>
  <si>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</si>
  <si>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</si>
  <si>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</si>
  <si>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</si>
  <si>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</si>
  <si>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</si>
  <si>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</si>
  <si>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</si>
  <si>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</si>
  <si>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</si>
  <si>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</si>
  <si>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</si>
  <si>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</si>
  <si>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</si>
  <si>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</si>
  <si>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</si>
  <si>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</si>
  <si>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</si>
  <si>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</si>
  <si>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</si>
  <si>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</si>
  <si>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</si>
  <si>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</si>
  <si>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</si>
  <si>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</si>
  <si>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</si>
  <si>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</si>
  <si>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</si>
  <si>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</si>
  <si>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</si>
  <si>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</si>
  <si>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</si>
  <si>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</si>
  <si>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</si>
  <si>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</si>
  <si>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</si>
  <si>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</si>
  <si>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</si>
  <si>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</si>
  <si>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</si>
  <si>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</si>
  <si>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</si>
  <si>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</si>
  <si>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</si>
  <si>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</si>
  <si>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</si>
  <si>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</si>
  <si>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</si>
  <si>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</si>
  <si>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</si>
  <si>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</si>
  <si>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</si>
  <si>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</si>
  <si>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</si>
  <si>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</si>
  <si>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</si>
  <si>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</si>
  <si>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</si>
  <si>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</si>
  <si>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</si>
  <si>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</si>
  <si>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</si>
  <si>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</si>
  <si>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</si>
  <si>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</si>
  <si>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</si>
  <si>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</si>
  <si>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</si>
  <si>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</si>
  <si>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</si>
  <si>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</si>
  <si>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</si>
  <si>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</si>
  <si>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</si>
  <si>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</si>
  <si>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</si>
  <si>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</si>
  <si>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</si>
  <si>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</si>
  <si>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</si>
  <si>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</si>
  <si>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</si>
  <si>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</si>
  <si>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</si>
  <si>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</si>
  <si>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</si>
  <si>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</si>
  <si>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</si>
  <si>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</si>
  <si>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</si>
  <si>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</si>
  <si>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</si>
  <si>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</si>
  <si>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</si>
  <si>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</si>
  <si>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</si>
  <si>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</si>
  <si>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</si>
  <si>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</si>
  <si>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</si>
  <si>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</si>
  <si>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</si>
  <si>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</si>
  <si>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</si>
  <si>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</si>
  <si>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</si>
  <si>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</si>
  <si>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</si>
  <si>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</si>
  <si>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</si>
  <si>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</si>
  <si>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</si>
  <si>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</si>
  <si>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</si>
  <si>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</si>
  <si>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</si>
  <si>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</si>
  <si>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</si>
  <si>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</si>
  <si>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</si>
  <si>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</si>
  <si>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</si>
  <si>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</si>
  <si>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</si>
  <si>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</si>
  <si>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</si>
  <si>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</si>
  <si>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</si>
  <si>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</si>
  <si>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</si>
  <si>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</si>
  <si>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</si>
  <si>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</si>
  <si>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</si>
  <si>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</si>
  <si>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</si>
  <si>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</si>
  <si>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</si>
  <si>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</si>
  <si>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</si>
  <si>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</si>
  <si>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</si>
  <si>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</si>
  <si>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</si>
  <si>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</si>
  <si>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</si>
  <si>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</si>
  <si>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</si>
  <si>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</si>
  <si>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</si>
  <si>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</si>
  <si>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</si>
  <si>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</si>
  <si>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</si>
  <si>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</si>
  <si>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</si>
  <si>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</si>
  <si>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</si>
  <si>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</si>
  <si>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</si>
  <si>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</si>
  <si>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</si>
  <si>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</si>
  <si>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</si>
  <si>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</si>
  <si>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</si>
  <si>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</si>
  <si>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</si>
  <si>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</si>
  <si>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</si>
  <si>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</si>
  <si>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</si>
  <si>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</si>
  <si>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</si>
  <si>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</si>
  <si>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</si>
  <si>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</si>
  <si>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</si>
  <si>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</si>
  <si>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</si>
  <si>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</si>
  <si>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</si>
  <si>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</si>
  <si>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</si>
  <si>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</si>
  <si>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</si>
  <si>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</si>
  <si>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</si>
  <si>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</si>
  <si>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</si>
  <si>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</si>
  <si>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</si>
  <si>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</si>
  <si>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</si>
  <si>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</si>
  <si>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</si>
  <si>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</si>
  <si>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</si>
  <si>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</si>
  <si>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</si>
  <si>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</si>
  <si>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</si>
  <si>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</si>
  <si>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</si>
  <si>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</si>
  <si>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</si>
  <si>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</si>
  <si>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</si>
  <si>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</si>
  <si>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</si>
  <si>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</si>
  <si>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</si>
  <si>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</si>
  <si>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</si>
  <si>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</si>
  <si>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</si>
  <si>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</si>
  <si>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</si>
  <si>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</si>
  <si>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</si>
  <si>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</si>
  <si>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</si>
  <si>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</si>
  <si>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</si>
  <si>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</si>
  <si>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</si>
  <si>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</si>
  <si>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</si>
  <si>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</si>
  <si>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</si>
  <si>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</si>
  <si>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</si>
  <si>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</si>
  <si>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</si>
  <si>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</si>
  <si>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</si>
  <si>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</si>
  <si>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</si>
  <si>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</si>
  <si>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</si>
  <si>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</si>
  <si>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</si>
  <si>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</si>
  <si>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</si>
  <si>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</si>
  <si>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</si>
  <si>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</si>
  <si>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</si>
  <si>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</si>
  <si>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</si>
  <si>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</si>
  <si>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</si>
  <si>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</si>
  <si>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</si>
  <si>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</si>
  <si>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</si>
  <si>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</si>
  <si>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</si>
  <si>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</si>
  <si>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</si>
  <si>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</si>
  <si>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</si>
  <si>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</si>
  <si>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</si>
  <si>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</si>
  <si>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</si>
  <si>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</si>
  <si>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</si>
  <si>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</si>
  <si>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</si>
  <si>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</si>
  <si>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</si>
  <si>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</si>
  <si>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</si>
  <si>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</si>
  <si>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</si>
  <si>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</si>
  <si>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</si>
  <si>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</si>
  <si>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</si>
  <si>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</si>
  <si>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</si>
  <si>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</si>
  <si>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</si>
  <si>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</si>
  <si>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</si>
  <si>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</si>
  <si>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</si>
  <si>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</si>
  <si>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</si>
  <si>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</si>
  <si>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</si>
  <si>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</si>
  <si>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</si>
  <si>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</si>
  <si>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</si>
  <si>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</si>
  <si>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</si>
  <si>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</si>
  <si>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</si>
  <si>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</si>
  <si>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</si>
  <si>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</si>
  <si>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</si>
  <si>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</si>
  <si>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</si>
  <si>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</si>
  <si>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</si>
  <si>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</si>
  <si>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</si>
  <si>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</si>
  <si>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</si>
  <si>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</si>
  <si>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</si>
  <si>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</si>
  <si>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</si>
  <si>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</si>
  <si>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</si>
  <si>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</si>
  <si>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</si>
  <si>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</si>
  <si>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</si>
  <si>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</si>
  <si>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</si>
  <si>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</si>
  <si>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</si>
  <si>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</si>
  <si>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</si>
  <si>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</si>
  <si>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</si>
  <si>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</si>
  <si>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</si>
  <si>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</si>
  <si>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</si>
  <si>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</si>
  <si>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</si>
  <si>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</si>
  <si>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</si>
  <si>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</si>
  <si>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</si>
  <si>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</si>
  <si>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</si>
  <si>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</si>
  <si>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</si>
  <si>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</si>
  <si>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</si>
  <si>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</si>
  <si>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</si>
  <si>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</si>
  <si>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</si>
  <si>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</si>
  <si>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</si>
  <si>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</si>
  <si>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</si>
  <si>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</si>
  <si>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</si>
  <si>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</si>
  <si>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</si>
  <si>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</si>
  <si>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</si>
  <si>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</si>
  <si>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</si>
  <si>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</si>
  <si>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</si>
  <si>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</si>
  <si>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</si>
  <si>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</si>
  <si>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</si>
  <si>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</si>
  <si>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</si>
  <si>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</si>
  <si>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</si>
  <si>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</si>
  <si>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</si>
  <si>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</si>
  <si>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</si>
  <si>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</si>
  <si>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</si>
  <si>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</si>
  <si>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</si>
  <si>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</si>
  <si>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</si>
  <si>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</si>
  <si>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</si>
  <si>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</si>
  <si>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</si>
  <si>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</si>
  <si>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</si>
  <si>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</si>
  <si>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</si>
  <si>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</si>
  <si>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</si>
  <si>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</si>
  <si>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</si>
  <si>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</si>
  <si>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</si>
  <si>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</si>
  <si>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</si>
  <si>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</si>
  <si>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</si>
  <si>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</si>
  <si>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</si>
  <si>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</si>
  <si>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</si>
  <si>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</si>
  <si>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</si>
  <si>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</si>
  <si>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</si>
  <si>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</si>
  <si>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</si>
  <si>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</si>
  <si>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</si>
  <si>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</si>
  <si>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</si>
  <si>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</si>
  <si>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</si>
  <si>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</si>
  <si>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</si>
  <si>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</si>
  <si>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</si>
  <si>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</si>
  <si>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</si>
  <si>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</si>
  <si>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</si>
  <si>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</si>
  <si>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</si>
  <si>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</si>
  <si>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</si>
  <si>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</si>
  <si>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</si>
  <si>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</si>
  <si>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</si>
  <si>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</si>
  <si>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</si>
  <si>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</si>
  <si>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</si>
  <si>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</si>
  <si>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</si>
  <si>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</si>
  <si>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</si>
  <si>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</si>
  <si>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</si>
  <si>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</si>
  <si>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</si>
  <si>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</si>
  <si>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</si>
  <si>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</si>
  <si>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</si>
  <si>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</si>
  <si>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</si>
  <si>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</si>
  <si>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</si>
  <si>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</si>
  <si>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</si>
  <si>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</si>
  <si>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</si>
  <si>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</si>
  <si>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</si>
  <si>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</si>
  <si>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</si>
  <si>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</si>
  <si>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</si>
  <si>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</si>
  <si>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</si>
  <si>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</si>
  <si>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</si>
  <si>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</si>
  <si>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</si>
  <si>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</si>
  <si>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</si>
  <si>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</si>
  <si>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</si>
  <si>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</si>
  <si>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</si>
  <si>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</si>
  <si>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</si>
  <si>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</si>
  <si>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</si>
  <si>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</si>
  <si>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</si>
  <si>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</si>
  <si>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</si>
  <si>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</si>
  <si>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</si>
  <si>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</si>
  <si>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</si>
  <si>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</si>
  <si>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</si>
  <si>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</si>
  <si>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</si>
  <si>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</si>
  <si>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</si>
  <si>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</si>
  <si>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</si>
  <si>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</si>
  <si>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</si>
  <si>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</si>
  <si>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</si>
  <si>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</si>
  <si>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</si>
  <si>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</si>
  <si>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</si>
  <si>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</si>
  <si>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</si>
  <si>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</si>
  <si>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</si>
  <si>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</si>
  <si>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</si>
  <si>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</si>
  <si>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</si>
  <si>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</si>
  <si>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</si>
  <si>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</si>
  <si>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</si>
  <si>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</si>
  <si>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</si>
  <si>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</si>
  <si>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</si>
  <si>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</si>
  <si>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</si>
  <si>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</si>
  <si>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</si>
  <si>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</si>
  <si>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</si>
  <si>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</si>
  <si>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</si>
  <si>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</si>
  <si>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</si>
  <si>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</si>
  <si>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</si>
  <si>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</si>
  <si>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</si>
  <si>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</si>
  <si>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</si>
  <si>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</si>
  <si>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</si>
  <si>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</si>
  <si>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</si>
  <si>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</si>
  <si>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</si>
  <si>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</si>
  <si>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</si>
  <si>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</si>
  <si>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</si>
  <si>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</si>
  <si>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</si>
  <si>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</si>
  <si>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</si>
  <si>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</si>
  <si>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</si>
  <si>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</si>
  <si>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</si>
  <si>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</si>
  <si>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</si>
  <si>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</si>
  <si>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</si>
  <si>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</si>
  <si>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</si>
  <si>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</si>
  <si>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</si>
  <si>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</si>
  <si>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</si>
  <si>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</si>
  <si>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</si>
  <si>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</si>
  <si>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</si>
  <si>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</si>
  <si>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</si>
  <si>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</si>
  <si>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</si>
  <si>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</si>
  <si>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</si>
  <si>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</si>
  <si>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</si>
  <si>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</si>
  <si>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</si>
  <si>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</si>
  <si>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</si>
  <si>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</si>
  <si>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</si>
  <si>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</si>
  <si>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</si>
  <si>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</si>
  <si>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</si>
  <si>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</si>
  <si>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</si>
  <si>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</si>
  <si>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</si>
  <si>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</si>
  <si>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</si>
  <si>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</si>
  <si>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</si>
  <si>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</si>
  <si>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</si>
  <si>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</si>
  <si>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</si>
  <si>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</si>
  <si>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</si>
  <si>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</si>
  <si>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</si>
  <si>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</si>
  <si>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</si>
  <si>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</si>
  <si>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</si>
  <si>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</si>
  <si>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</si>
  <si>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</si>
  <si>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</si>
  <si>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</si>
  <si>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</si>
  <si>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</si>
  <si>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</si>
  <si>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</si>
  <si>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</si>
  <si>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</si>
  <si>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</si>
  <si>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</si>
  <si>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</si>
  <si>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</si>
  <si>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</si>
  <si>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</si>
  <si>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</si>
  <si>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</si>
  <si>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</si>
  <si>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</si>
  <si>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</si>
  <si>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</si>
  <si>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</si>
  <si>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</si>
  <si>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</si>
  <si>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</si>
  <si>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</si>
  <si>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</si>
  <si>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</si>
  <si>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</si>
  <si>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</si>
  <si>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</si>
  <si>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</si>
  <si>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</si>
  <si>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</si>
  <si>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</si>
  <si>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</si>
  <si>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</si>
  <si>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</si>
  <si>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</si>
  <si>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</si>
  <si>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</si>
  <si>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</si>
  <si>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</si>
  <si>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</si>
  <si>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</si>
  <si>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</si>
  <si>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</si>
  <si>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</si>
  <si>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</si>
  <si>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</si>
  <si>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</si>
  <si>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</si>
  <si>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</si>
  <si>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</si>
  <si>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</si>
  <si>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</si>
  <si>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</si>
  <si>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</si>
  <si>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</si>
  <si>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</si>
  <si>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</si>
  <si>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</si>
  <si>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</si>
  <si>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</si>
  <si>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</si>
  <si>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</si>
  <si>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</si>
  <si>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</si>
  <si>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</si>
  <si>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</si>
  <si>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</si>
  <si>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</si>
  <si>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</si>
  <si>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</si>
  <si>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</si>
  <si>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</si>
  <si>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</si>
  <si>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</si>
  <si>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</si>
  <si>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</si>
  <si>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</si>
  <si>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</si>
  <si>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</si>
  <si>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</si>
  <si>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</si>
  <si>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</si>
  <si>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</si>
  <si>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</si>
  <si>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</si>
  <si>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</si>
  <si>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</si>
  <si>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</si>
  <si>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</si>
  <si>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</si>
  <si>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</si>
  <si>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</si>
  <si>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</si>
  <si>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</si>
  <si>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</si>
  <si>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</si>
  <si>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</si>
  <si>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</si>
  <si>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</si>
  <si>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</si>
  <si>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</si>
  <si>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</si>
  <si>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</si>
  <si>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</si>
  <si>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</si>
  <si>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</si>
  <si>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</si>
  <si>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</si>
  <si>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</si>
  <si>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</si>
  <si>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</si>
  <si>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</si>
  <si>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</si>
  <si>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</si>
  <si>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</si>
  <si>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</si>
  <si>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</si>
  <si>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</si>
  <si>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</si>
  <si>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</si>
  <si>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</si>
  <si>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</si>
  <si>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</si>
  <si>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</si>
  <si>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</si>
  <si>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</si>
  <si>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</si>
  <si>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</si>
  <si>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</si>
  <si>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</si>
  <si>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</si>
  <si>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</si>
  <si>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</si>
  <si>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</si>
  <si>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</si>
  <si>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</si>
  <si>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</si>
  <si>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</si>
  <si>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</si>
  <si>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</si>
  <si>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</si>
  <si>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</si>
  <si>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</si>
  <si>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</si>
  <si>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</si>
  <si>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</si>
  <si>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</si>
  <si>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</si>
  <si>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</si>
  <si>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</si>
  <si>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</si>
  <si>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</si>
  <si>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</si>
  <si>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</si>
  <si>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</si>
  <si>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</si>
  <si>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</si>
  <si>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</si>
  <si>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</si>
  <si>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</si>
  <si>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</si>
  <si>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</si>
  <si>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</si>
  <si>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</si>
  <si>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</si>
  <si>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</si>
  <si>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</si>
  <si>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</si>
  <si>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</si>
  <si>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</si>
  <si>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</si>
  <si>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</si>
  <si>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</si>
  <si>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</si>
  <si>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</si>
  <si>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</si>
  <si>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</si>
  <si>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</si>
  <si>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</si>
  <si>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</si>
  <si>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</si>
  <si>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</si>
  <si>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</si>
  <si>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</si>
  <si>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</si>
  <si>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</si>
  <si>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</si>
  <si>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</si>
  <si>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</si>
  <si>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</si>
  <si>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</si>
  <si>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</si>
  <si>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</si>
  <si>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</si>
  <si>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</si>
  <si>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</si>
  <si>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</si>
  <si>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</si>
  <si>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</si>
  <si>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</si>
  <si>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</si>
  <si>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</si>
  <si>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</si>
  <si>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</si>
  <si>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</si>
  <si>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</si>
  <si>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</si>
  <si>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</si>
  <si>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</si>
  <si>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</si>
  <si>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</si>
  <si>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</si>
  <si>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</si>
  <si>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</si>
  <si>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</si>
  <si>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</si>
  <si>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</si>
  <si>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</si>
  <si>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</si>
  <si>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</si>
  <si>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</si>
  <si>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</si>
  <si>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</si>
  <si>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</si>
  <si>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</si>
  <si>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</si>
  <si>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</si>
  <si>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</si>
  <si>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</si>
  <si>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</si>
  <si>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</si>
  <si>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</si>
  <si>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</si>
  <si>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</si>
  <si>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</si>
  <si>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</si>
  <si>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</si>
  <si>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</si>
  <si>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</si>
  <si>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</si>
  <si>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</si>
  <si>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</si>
  <si>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</si>
  <si>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</si>
  <si>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</si>
  <si>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</si>
  <si>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</si>
  <si>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</si>
  <si>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</si>
  <si>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</si>
  <si>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</si>
  <si>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</si>
  <si>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</si>
  <si>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</si>
  <si>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</si>
  <si>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</si>
  <si>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</si>
  <si>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</si>
  <si>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</si>
  <si>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</si>
  <si>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</si>
  <si>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</si>
  <si>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</si>
  <si>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</si>
  <si>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</si>
  <si>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</si>
  <si>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</si>
  <si>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</si>
  <si>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</si>
  <si>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</si>
  <si>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</si>
  <si>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</si>
  <si>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</si>
  <si>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</si>
  <si>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</si>
  <si>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</si>
  <si>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</si>
  <si>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</si>
  <si>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</si>
  <si>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</si>
  <si>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</si>
  <si>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</si>
  <si>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</si>
  <si>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</si>
  <si>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</si>
  <si>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</si>
  <si>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</si>
  <si>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</si>
  <si>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</si>
  <si>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</si>
  <si>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</si>
  <si>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</si>
  <si>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</si>
  <si>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</si>
  <si>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</si>
  <si>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</si>
  <si>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</si>
  <si>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</si>
  <si>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</si>
  <si>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</si>
  <si>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</si>
  <si>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</si>
  <si>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</si>
  <si>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</si>
  <si>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</si>
  <si>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</si>
  <si>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</si>
  <si>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</si>
  <si>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</si>
  <si>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</si>
  <si>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</si>
  <si>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</si>
  <si>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</si>
  <si>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</si>
  <si>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</si>
  <si>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</si>
  <si>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</si>
  <si>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</si>
  <si>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</si>
  <si>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</si>
  <si>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</si>
  <si>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</si>
  <si>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</si>
  <si>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</si>
  <si>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</si>
  <si>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</si>
  <si>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</si>
  <si>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</si>
  <si>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</si>
  <si>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</si>
  <si>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</si>
  <si>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</si>
  <si>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</si>
  <si>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</si>
  <si>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</si>
  <si>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</si>
  <si>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</si>
  <si>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</si>
  <si>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</si>
  <si>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</si>
  <si>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</si>
  <si>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</si>
  <si>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</si>
  <si>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</si>
  <si>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</si>
  <si>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</si>
  <si>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</si>
  <si>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</si>
  <si>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</si>
  <si>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</si>
  <si>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</si>
  <si>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</si>
  <si>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</si>
  <si>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</si>
  <si>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</si>
  <si>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</si>
  <si>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</si>
  <si>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</si>
  <si>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</si>
  <si>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</si>
  <si>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</si>
  <si>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</si>
  <si>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</si>
  <si>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</si>
  <si>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</si>
  <si>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</si>
  <si>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</si>
  <si>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</si>
  <si>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</si>
  <si>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</si>
  <si>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</si>
  <si>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</si>
  <si>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</si>
  <si>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</si>
  <si>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</si>
  <si>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</si>
  <si>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</si>
  <si>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</si>
  <si>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</si>
  <si>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</si>
  <si>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</si>
  <si>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</si>
  <si>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</si>
  <si>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</si>
  <si>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</si>
  <si>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</si>
  <si>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</si>
  <si>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</si>
  <si>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</si>
  <si>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</si>
  <si>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</si>
  <si>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</si>
  <si>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</si>
  <si>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</si>
  <si>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</si>
  <si>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</si>
  <si>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</si>
  <si>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</si>
  <si>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</si>
  <si>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</si>
  <si>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</si>
  <si>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</si>
  <si>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</si>
  <si>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</si>
  <si>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</si>
  <si>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</si>
  <si>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</si>
  <si>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</si>
  <si>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</si>
  <si>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</si>
  <si>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</si>
  <si>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</si>
  <si>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</si>
  <si>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</si>
  <si>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</si>
  <si>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</si>
  <si>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</si>
  <si>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</si>
  <si>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</si>
  <si>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</si>
  <si>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</si>
  <si>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</si>
  <si>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</si>
  <si>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</si>
  <si>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</si>
  <si>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</si>
  <si>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</si>
  <si>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</si>
  <si>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</si>
  <si>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</si>
  <si>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</si>
  <si>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</si>
  <si>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</si>
  <si>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</si>
  <si>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</si>
  <si>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</si>
  <si>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</si>
  <si>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</si>
  <si>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</si>
  <si>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</si>
  <si>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</si>
  <si>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</si>
  <si>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</si>
  <si>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</si>
  <si>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</si>
  <si>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</si>
  <si>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</si>
  <si>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</si>
  <si>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</si>
  <si>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</si>
  <si>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</si>
  <si>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</si>
  <si>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</si>
  <si>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</si>
  <si>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</si>
  <si>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</si>
  <si>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</si>
  <si>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</si>
  <si>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</si>
  <si>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</si>
  <si>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</si>
  <si>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</si>
  <si>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</si>
  <si>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</si>
  <si>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</si>
  <si>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</si>
  <si>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</si>
  <si>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</si>
  <si>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</si>
  <si>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</si>
  <si>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</si>
  <si>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</si>
  <si>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</si>
  <si>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</si>
  <si>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</si>
  <si>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</si>
  <si>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</si>
  <si>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</si>
  <si>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</si>
  <si>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</si>
  <si>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</si>
  <si>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</si>
  <si>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</si>
  <si>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</si>
  <si>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</si>
  <si>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</si>
  <si>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</si>
  <si>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</si>
  <si>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</si>
  <si>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</si>
  <si>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</si>
  <si>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</si>
  <si>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</si>
  <si>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</si>
  <si>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</si>
  <si>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</si>
  <si>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</si>
  <si>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</si>
  <si>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</si>
  <si>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</si>
  <si>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</si>
  <si>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</si>
  <si>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</si>
  <si>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</si>
  <si>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</si>
  <si>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</si>
  <si>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</si>
  <si>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</si>
  <si>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</si>
  <si>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</si>
  <si>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</si>
  <si>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</si>
  <si>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</si>
  <si>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</si>
  <si>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</si>
  <si>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</si>
  <si>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</si>
  <si>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</si>
  <si>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</si>
  <si>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</si>
  <si>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</si>
  <si>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</si>
  <si>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</si>
  <si>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</si>
  <si>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</si>
  <si>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</si>
  <si>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</si>
  <si>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</si>
  <si>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</si>
  <si>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</si>
  <si>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</si>
  <si>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</si>
  <si>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</si>
  <si>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</si>
  <si>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</si>
  <si>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</si>
  <si>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</si>
  <si>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</si>
  <si>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</si>
  <si>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</si>
  <si>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</si>
  <si>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</si>
  <si>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</si>
  <si>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</si>
  <si>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</si>
  <si>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</si>
  <si>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</si>
  <si>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</si>
  <si>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</si>
  <si>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</si>
  <si>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</si>
  <si>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</si>
  <si>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</si>
  <si>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</si>
  <si>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</si>
  <si>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</si>
  <si>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</si>
  <si>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</si>
  <si>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</si>
  <si>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</si>
  <si>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</si>
  <si>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</si>
  <si>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</si>
  <si>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</si>
  <si>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</si>
  <si>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</si>
  <si>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</si>
  <si>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</si>
  <si>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</si>
  <si>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</si>
  <si>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</si>
  <si>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</si>
  <si>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</si>
  <si>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</si>
  <si>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</si>
  <si>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</si>
  <si>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</si>
  <si>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</si>
  <si>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</si>
  <si>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</si>
  <si>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</si>
  <si>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</si>
  <si>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</si>
  <si>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</si>
  <si>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</si>
  <si>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</si>
  <si>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</si>
  <si>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</si>
  <si>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</si>
  <si>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</si>
  <si>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</si>
  <si>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</si>
  <si>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</si>
  <si>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</si>
  <si>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</si>
  <si>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</si>
  <si>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</si>
  <si>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</si>
  <si>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</si>
  <si>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</si>
  <si>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</si>
  <si>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</si>
  <si>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</si>
  <si>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</si>
  <si>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</si>
  <si>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</si>
  <si>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</si>
  <si>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</si>
  <si>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</si>
  <si>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</si>
  <si>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</si>
  <si>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</si>
  <si>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</si>
  <si>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</si>
  <si>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</si>
  <si>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</si>
  <si>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</si>
  <si>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</si>
  <si>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</si>
  <si>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</si>
  <si>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</si>
  <si>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</si>
  <si>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</si>
  <si>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</si>
  <si>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</si>
  <si>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</si>
  <si>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</si>
  <si>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</si>
  <si>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</si>
  <si>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</si>
  <si>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</si>
  <si>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</si>
  <si>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</si>
  <si>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</si>
  <si>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</si>
  <si>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</si>
  <si>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</si>
  <si>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</si>
  <si>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</si>
  <si>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</si>
  <si>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</si>
  <si>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</si>
  <si>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</si>
  <si>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</si>
  <si>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</si>
  <si>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</si>
  <si>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</si>
  <si>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</si>
  <si>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</si>
  <si>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</si>
  <si>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</si>
  <si>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</si>
  <si>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</si>
  <si>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</si>
  <si>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</si>
  <si>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</si>
  <si>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</si>
  <si>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</si>
  <si>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</si>
  <si>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</si>
  <si>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</si>
  <si>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</si>
  <si>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</si>
  <si>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</si>
  <si>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</si>
  <si>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</si>
  <si>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</si>
  <si>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</si>
  <si>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</si>
  <si>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</si>
  <si>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</si>
  <si>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</si>
  <si>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</si>
  <si>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</si>
  <si>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</si>
  <si>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</si>
  <si>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</si>
  <si>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</si>
  <si>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</si>
  <si>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</si>
  <si>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</si>
  <si>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</si>
  <si>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</si>
  <si>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</si>
  <si>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</si>
  <si>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</si>
  <si>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</si>
  <si>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</si>
  <si>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</si>
  <si>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</si>
  <si>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</si>
  <si>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</si>
  <si>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</si>
  <si>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</si>
  <si>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</si>
  <si>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</si>
  <si>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</si>
  <si>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</si>
  <si>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</si>
  <si>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</si>
  <si>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</si>
  <si>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</si>
  <si>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</si>
  <si>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</si>
  <si>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</si>
  <si>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</si>
  <si>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</si>
  <si>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</si>
  <si>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</si>
  <si>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</si>
  <si>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</si>
  <si>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</si>
  <si>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</si>
  <si>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</si>
  <si>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</si>
  <si>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</si>
  <si>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</si>
  <si>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</si>
  <si>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</si>
  <si>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</si>
  <si>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</si>
  <si>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</si>
  <si>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</si>
  <si>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</si>
  <si>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</si>
  <si>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</si>
  <si>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</si>
  <si>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</si>
  <si>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</si>
  <si>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</si>
  <si>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</si>
  <si>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</si>
  <si>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</si>
  <si>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</si>
  <si>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</si>
  <si>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</si>
  <si>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</si>
  <si>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</si>
  <si>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</si>
  <si>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</si>
  <si>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</si>
  <si>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</si>
  <si>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</si>
  <si>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</si>
  <si>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</si>
  <si>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</si>
  <si>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</si>
  <si>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</si>
  <si>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</si>
  <si>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</si>
  <si>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</si>
  <si>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</si>
  <si>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</si>
  <si>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</si>
  <si>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</si>
  <si>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</si>
  <si>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</si>
  <si>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</si>
  <si>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</si>
  <si>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</si>
  <si>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</si>
  <si>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</si>
  <si>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</si>
  <si>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</si>
  <si>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</si>
  <si>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</si>
  <si>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</si>
  <si>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</si>
  <si>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</si>
  <si>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</si>
  <si>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</si>
  <si>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</si>
  <si>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</si>
  <si>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</si>
  <si>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</si>
  <si>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</si>
  <si>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</si>
  <si>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</si>
  <si>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</si>
  <si>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</si>
  <si>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</si>
  <si>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</si>
  <si>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</si>
  <si>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</si>
  <si>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</si>
  <si>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</si>
  <si>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</si>
  <si>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</si>
  <si>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</si>
  <si>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</si>
  <si>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</si>
  <si>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</si>
  <si>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</si>
  <si>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</si>
  <si>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</si>
  <si>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</si>
  <si>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</si>
  <si>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</si>
  <si>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</si>
  <si>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</si>
  <si>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</si>
  <si>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</si>
  <si>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</si>
  <si>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</si>
  <si>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</si>
  <si>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</si>
  <si>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</si>
  <si>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</si>
  <si>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</si>
  <si>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</si>
  <si>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</si>
  <si>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</si>
  <si>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</si>
  <si>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</si>
  <si>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</si>
  <si>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</si>
  <si>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</si>
  <si>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</si>
  <si>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</si>
  <si>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</si>
  <si>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</si>
  <si>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</si>
  <si>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</si>
  <si>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</si>
  <si>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</si>
  <si>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</si>
  <si>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</si>
  <si>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</si>
  <si>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</si>
  <si>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</si>
  <si>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</si>
  <si>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</si>
  <si>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</si>
  <si>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</si>
  <si>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</si>
  <si>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</si>
  <si>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</si>
  <si>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</si>
  <si>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</si>
  <si>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</si>
  <si>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</si>
  <si>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</si>
  <si>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</si>
  <si>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</si>
  <si>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</si>
  <si>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</si>
  <si>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</si>
  <si>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</si>
  <si>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</si>
  <si>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</si>
  <si>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</si>
  <si>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</si>
  <si>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</si>
  <si>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</si>
  <si>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</si>
  <si>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</si>
  <si>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</si>
  <si>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</si>
  <si>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</si>
  <si>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</si>
  <si>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</si>
  <si>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</si>
  <si>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</si>
  <si>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</si>
  <si>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</si>
  <si>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</si>
  <si>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</si>
  <si>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</si>
  <si>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</si>
  <si>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</si>
  <si>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</si>
  <si>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</si>
  <si>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</si>
  <si>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</si>
  <si>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</si>
  <si>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</si>
  <si>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</si>
  <si>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</si>
  <si>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</si>
  <si>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</si>
  <si>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</si>
  <si>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</si>
  <si>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</si>
  <si>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</si>
  <si>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</si>
  <si>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</si>
  <si>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</si>
  <si>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</si>
  <si>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</si>
  <si>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</si>
  <si>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</si>
  <si>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</si>
  <si>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</si>
  <si>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</si>
  <si>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</si>
  <si>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</si>
  <si>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</si>
  <si>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</si>
  <si>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</si>
  <si>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</si>
  <si>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</si>
  <si>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</si>
  <si>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</si>
  <si>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</si>
  <si>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</si>
  <si>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</si>
  <si>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</si>
  <si>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</si>
  <si>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</si>
  <si>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</si>
  <si>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</si>
  <si>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</si>
  <si>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</si>
  <si>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</si>
  <si>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</si>
  <si>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</si>
  <si>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</si>
  <si>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</si>
  <si>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</si>
  <si>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</si>
  <si>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</si>
  <si>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</si>
  <si>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</si>
  <si>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</si>
  <si>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</si>
  <si>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</si>
  <si>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</si>
  <si>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</si>
  <si>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</si>
  <si>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</si>
  <si>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</si>
  <si>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</si>
  <si>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</si>
  <si>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</si>
  <si>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</si>
  <si>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</si>
  <si>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</si>
  <si>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</si>
  <si>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</si>
  <si>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</si>
  <si>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</si>
  <si>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</si>
  <si>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</si>
  <si>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</si>
  <si>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</si>
  <si>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</si>
  <si>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</si>
  <si>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</si>
  <si>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</si>
  <si>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</si>
  <si>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</si>
  <si>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</si>
  <si>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</si>
  <si>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</si>
  <si>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</si>
  <si>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</si>
  <si>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</si>
  <si>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</si>
  <si>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</si>
  <si>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</si>
  <si>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</si>
  <si>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</si>
  <si>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</si>
  <si>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</si>
  <si>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</si>
  <si>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</si>
  <si>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</si>
  <si>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</si>
  <si>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</si>
  <si>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</si>
  <si>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</si>
  <si>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</si>
  <si>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</si>
  <si>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</si>
  <si>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</si>
  <si>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</si>
  <si>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</si>
  <si>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</si>
  <si>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</si>
  <si>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</si>
  <si>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</si>
  <si>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</si>
  <si>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</si>
  <si>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</si>
  <si>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</si>
  <si>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</si>
  <si>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</si>
  <si>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</si>
  <si>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</si>
  <si>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</si>
  <si>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</si>
  <si>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</si>
  <si>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</si>
  <si>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</si>
  <si>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</si>
  <si>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</si>
  <si>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</si>
  <si>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</si>
  <si>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</si>
  <si>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</si>
  <si>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</si>
  <si>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</si>
  <si>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</si>
  <si>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</si>
  <si>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</si>
  <si>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</si>
  <si>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</si>
  <si>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</si>
  <si>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</si>
  <si>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</si>
  <si>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</si>
  <si>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</si>
  <si>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</si>
  <si>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</si>
  <si>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</si>
  <si>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</si>
  <si>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</si>
  <si>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</si>
  <si>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</si>
  <si>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</si>
  <si>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</si>
  <si>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</si>
  <si>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</si>
  <si>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</si>
  <si>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</si>
  <si>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</si>
  <si>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</si>
  <si>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</si>
  <si>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</si>
  <si>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</si>
  <si>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</si>
  <si>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</si>
  <si>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</si>
  <si>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</si>
  <si>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</si>
  <si>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</si>
  <si>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</si>
  <si>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</si>
  <si>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</si>
  <si>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</si>
  <si>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</si>
  <si>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</si>
  <si>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</si>
  <si>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</si>
  <si>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</si>
  <si>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</si>
  <si>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</si>
  <si>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</si>
  <si>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</si>
  <si>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</si>
  <si>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</si>
  <si>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</si>
  <si>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</si>
  <si>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</si>
  <si>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</si>
  <si>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</si>
  <si>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</si>
  <si>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</si>
  <si>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</si>
  <si>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</si>
  <si>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</si>
  <si>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</si>
  <si>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</si>
  <si>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</si>
  <si>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</si>
  <si>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</si>
  <si>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</si>
  <si>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</si>
  <si>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</si>
  <si>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</si>
  <si>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</si>
  <si>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</si>
  <si>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</si>
  <si>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</si>
  <si>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</si>
  <si>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</si>
  <si>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</si>
  <si>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</si>
  <si>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</si>
  <si>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</si>
  <si>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</si>
  <si>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</si>
  <si>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</si>
  <si>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</si>
  <si>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</si>
  <si>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</si>
  <si>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</si>
  <si>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</si>
  <si>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</si>
  <si>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</si>
  <si>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</si>
  <si>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</si>
  <si>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</si>
  <si>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</si>
  <si>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</si>
  <si>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</si>
  <si>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</si>
  <si>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</si>
  <si>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</si>
  <si>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</si>
  <si>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</si>
  <si>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</si>
  <si>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</si>
  <si>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</si>
  <si>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</si>
  <si>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</si>
  <si>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</si>
  <si>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</si>
  <si>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</si>
  <si>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</si>
  <si>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</si>
  <si>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</si>
  <si>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</si>
  <si>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</si>
  <si>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</si>
  <si>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</si>
  <si>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</si>
  <si>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</si>
  <si>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</si>
  <si>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</si>
  <si>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</si>
  <si>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</si>
  <si>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</si>
  <si>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</si>
  <si>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</si>
  <si>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</si>
  <si>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</si>
  <si>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</si>
  <si>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</si>
  <si>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</si>
  <si>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</si>
  <si>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</si>
  <si>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</si>
  <si>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</si>
  <si>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</si>
  <si>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</si>
  <si>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</si>
  <si>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</si>
  <si>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</si>
  <si>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</si>
  <si>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</si>
  <si>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</si>
  <si>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</si>
  <si>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</si>
  <si>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</si>
  <si>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</si>
  <si>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</si>
  <si>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</si>
  <si>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</si>
  <si>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</si>
  <si>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</si>
  <si>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</si>
  <si>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</si>
  <si>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</si>
  <si>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</si>
  <si>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</si>
  <si>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</si>
  <si>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</si>
  <si>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</si>
  <si>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</si>
  <si>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</si>
  <si>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</si>
  <si>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</si>
  <si>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</si>
  <si>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</si>
  <si>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</si>
  <si>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</si>
  <si>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</si>
  <si>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</si>
  <si>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</si>
  <si>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</si>
  <si>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</si>
  <si>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</si>
  <si>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</si>
  <si>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</si>
  <si>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</si>
  <si>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</si>
  <si>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</si>
  <si>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</si>
  <si>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</si>
  <si>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</si>
  <si>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</si>
  <si>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</si>
  <si>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</si>
  <si>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</si>
  <si>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</si>
  <si>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</si>
  <si>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</si>
  <si>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</si>
  <si>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</si>
  <si>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</si>
  <si>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</si>
  <si>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</si>
  <si>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</si>
  <si>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</si>
  <si>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</si>
  <si>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</si>
  <si>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</si>
  <si>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</si>
  <si>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</si>
  <si>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</si>
  <si>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</si>
  <si>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</si>
  <si>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</si>
  <si>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</si>
  <si>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</si>
  <si>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</si>
  <si>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</si>
  <si>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</si>
  <si>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</si>
  <si>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</si>
  <si>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</si>
  <si>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</si>
  <si>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</si>
  <si>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</si>
  <si>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</si>
  <si>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</si>
  <si>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</si>
  <si>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</si>
  <si>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</si>
  <si>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</si>
  <si>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</si>
  <si>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</si>
  <si>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</si>
  <si>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</si>
  <si>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</si>
  <si>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</si>
  <si>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</si>
  <si>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</si>
  <si>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</si>
  <si>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</si>
  <si>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</si>
  <si>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</si>
  <si>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</si>
  <si>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</si>
  <si>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</si>
  <si>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</si>
  <si>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</si>
  <si>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</si>
  <si>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</si>
  <si>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</si>
  <si>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</si>
  <si>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</si>
  <si>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</si>
  <si>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</si>
  <si>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</si>
  <si>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</si>
  <si>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</si>
  <si>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</si>
  <si>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</si>
  <si>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</si>
  <si>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</si>
  <si>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</si>
  <si>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</si>
  <si>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</si>
  <si>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</si>
  <si>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</si>
  <si>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</si>
  <si>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</si>
  <si>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</si>
  <si>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</si>
  <si>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</si>
  <si>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</si>
  <si>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</si>
  <si>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</si>
  <si>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</si>
  <si>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</si>
  <si>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</si>
  <si>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</si>
  <si>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</si>
  <si>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</si>
  <si>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</si>
  <si>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</si>
  <si>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</si>
  <si>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</si>
  <si>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</si>
  <si>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</si>
  <si>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</si>
  <si>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</si>
  <si>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</si>
  <si>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</si>
  <si>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</si>
  <si>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</si>
  <si>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</si>
  <si>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</si>
  <si>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</si>
  <si>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</si>
  <si>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</si>
  <si>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</si>
  <si>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</si>
  <si>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</si>
  <si>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</si>
  <si>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</si>
  <si>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</si>
  <si>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</si>
  <si>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</si>
  <si>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</si>
  <si>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</si>
  <si>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</si>
  <si>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</si>
  <si>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</si>
  <si>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</si>
  <si>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</si>
  <si>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</si>
  <si>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</si>
  <si>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</si>
  <si>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</si>
  <si>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</si>
  <si>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</si>
  <si>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</si>
  <si>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</si>
  <si>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</si>
  <si>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</si>
  <si>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</si>
  <si>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</si>
  <si>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</si>
  <si>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</si>
  <si>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</si>
  <si>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</si>
  <si>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</si>
  <si>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</si>
  <si>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</si>
  <si>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</si>
  <si>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</si>
  <si>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</si>
  <si>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</si>
  <si>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</si>
  <si>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</si>
  <si>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</si>
  <si>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</si>
  <si>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</si>
  <si>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</si>
  <si>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</si>
  <si>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</si>
  <si>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</si>
  <si>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</si>
  <si>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</si>
  <si>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</si>
  <si>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</si>
  <si>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</si>
  <si>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</si>
  <si>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</si>
  <si>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</si>
  <si>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</si>
  <si>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</si>
  <si>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</si>
  <si>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</si>
  <si>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</si>
  <si>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</si>
  <si>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</si>
  <si>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</si>
  <si>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</si>
  <si>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</si>
  <si>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</si>
  <si>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</si>
  <si>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</si>
  <si>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</si>
  <si>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</si>
  <si>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</si>
  <si>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</si>
  <si>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</si>
  <si>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</si>
  <si>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</si>
  <si>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</si>
  <si>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</si>
  <si>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</si>
  <si>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</si>
  <si>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</si>
  <si>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</si>
  <si>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</si>
  <si>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</si>
  <si>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</si>
  <si>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</si>
  <si>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</si>
  <si>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</si>
  <si>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</si>
  <si>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</si>
  <si>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</si>
  <si>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</si>
  <si>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</si>
  <si>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</si>
  <si>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</si>
  <si>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</si>
  <si>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</si>
  <si>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</si>
  <si>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</si>
  <si>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</si>
  <si>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</si>
  <si>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</si>
  <si>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</si>
  <si>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</si>
  <si>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</si>
  <si>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</si>
  <si>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</si>
  <si>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</si>
  <si>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</si>
  <si>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</si>
  <si>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</si>
  <si>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</si>
  <si>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</si>
  <si>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</si>
  <si>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</si>
  <si>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</si>
  <si>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</si>
  <si>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</si>
  <si>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</si>
  <si>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</si>
  <si>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</si>
  <si>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</si>
  <si>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</si>
  <si>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</si>
  <si>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</si>
  <si>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</si>
  <si>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</si>
  <si>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</si>
  <si>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</si>
  <si>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</si>
  <si>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</si>
  <si>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</si>
  <si>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</si>
  <si>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</si>
  <si>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</si>
  <si>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</si>
  <si>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</si>
  <si>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</si>
  <si>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</si>
  <si>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</si>
  <si>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</si>
  <si>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</si>
  <si>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</si>
  <si>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</si>
  <si>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</si>
  <si>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</si>
  <si>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</si>
  <si>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</si>
  <si>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</si>
  <si>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</si>
  <si>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</si>
  <si>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</si>
  <si>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</si>
  <si>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</si>
  <si>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</si>
  <si>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</si>
  <si>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</si>
  <si>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</si>
  <si>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</si>
  <si>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</si>
  <si>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</si>
  <si>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</si>
  <si>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</si>
  <si>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</si>
  <si>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</si>
  <si>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</si>
  <si>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</si>
  <si>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</si>
  <si>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</si>
  <si>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</si>
  <si>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</si>
  <si>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</si>
  <si>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</si>
  <si>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</si>
  <si>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</si>
  <si>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</si>
  <si>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</si>
  <si>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</si>
  <si>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</si>
  <si>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</si>
  <si>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</si>
  <si>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</si>
  <si>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</si>
  <si>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</si>
  <si>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</si>
  <si>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</si>
  <si>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</si>
  <si>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</si>
  <si>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</si>
  <si>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</si>
  <si>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</si>
  <si>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</si>
  <si>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</si>
  <si>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</si>
  <si>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</si>
  <si>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</si>
  <si>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</si>
  <si>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</si>
  <si>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</si>
  <si>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</si>
  <si>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</si>
  <si>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</si>
  <si>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</si>
  <si>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</si>
  <si>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</si>
  <si>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</si>
  <si>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</si>
  <si>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</si>
  <si>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</si>
  <si>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</si>
  <si>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</si>
  <si>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</si>
  <si>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</si>
  <si>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</si>
  <si>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</si>
  <si>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</si>
  <si>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</si>
  <si>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</si>
  <si>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</si>
  <si>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</si>
  <si>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</si>
  <si>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</si>
  <si>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</si>
  <si>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</si>
  <si>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</si>
  <si>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</si>
  <si>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</si>
  <si>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</si>
  <si>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</si>
  <si>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</si>
  <si>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</si>
  <si>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</si>
  <si>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</si>
  <si>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</si>
  <si>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</si>
  <si>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</si>
  <si>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</si>
  <si>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</si>
  <si>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</si>
  <si>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</si>
  <si>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</si>
  <si>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</si>
  <si>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</si>
  <si>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</si>
  <si>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</si>
  <si>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</si>
  <si>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</si>
  <si>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</si>
  <si>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</si>
  <si>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</si>
  <si>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</si>
  <si>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</si>
  <si>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</si>
  <si>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</si>
  <si>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</si>
  <si>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</si>
  <si>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</si>
  <si>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</si>
  <si>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</si>
  <si>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</si>
  <si>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</si>
  <si>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</si>
  <si>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</si>
  <si>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</si>
  <si>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</si>
  <si>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</si>
  <si>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</si>
  <si>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</si>
  <si>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</si>
  <si>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</si>
  <si>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</si>
  <si>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</si>
  <si>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</si>
  <si>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</si>
  <si>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</si>
  <si>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</si>
  <si>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</si>
  <si>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</si>
  <si>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</si>
  <si>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</si>
  <si>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</si>
  <si>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</si>
  <si>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</si>
  <si>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</si>
  <si>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</si>
  <si>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</si>
  <si>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</si>
  <si>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</si>
  <si>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</si>
  <si>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</si>
  <si>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</si>
  <si>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</si>
  <si>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</si>
  <si>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</si>
  <si>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</si>
  <si>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</si>
  <si>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</si>
  <si>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</si>
  <si>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</si>
  <si>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</si>
  <si>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</si>
  <si>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</si>
  <si>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</si>
  <si>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</si>
  <si>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</si>
  <si>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</si>
  <si>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</si>
  <si>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</si>
  <si>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</si>
  <si>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</si>
  <si>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</si>
  <si>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</si>
  <si>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</si>
  <si>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</si>
  <si>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</si>
  <si>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</si>
  <si>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</si>
  <si>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</si>
  <si>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</si>
  <si>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</si>
  <si>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</si>
  <si>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</si>
  <si>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</si>
  <si>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</si>
  <si>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</si>
  <si>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</si>
  <si>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</si>
  <si>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</si>
  <si>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</si>
  <si>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</si>
  <si>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</si>
  <si>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</si>
  <si>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</si>
  <si>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</si>
  <si>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</si>
  <si>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</si>
  <si>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</si>
  <si>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</si>
  <si>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</si>
  <si>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</si>
  <si>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</si>
  <si>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</si>
  <si>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</si>
  <si>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</si>
  <si>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</si>
  <si>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</si>
  <si>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</si>
  <si>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</si>
  <si>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</si>
  <si>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</si>
  <si>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</si>
  <si>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</si>
  <si>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</si>
  <si>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</si>
  <si>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</si>
  <si>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</si>
  <si>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</si>
  <si>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</si>
  <si>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</si>
  <si>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</si>
  <si>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</si>
  <si>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</si>
  <si>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</si>
  <si>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</si>
  <si>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</si>
  <si>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</si>
  <si>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</si>
  <si>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</si>
  <si>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</si>
  <si>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</si>
  <si>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</si>
  <si>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</si>
  <si>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</si>
  <si>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</si>
  <si>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</si>
  <si>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</si>
  <si>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</si>
  <si>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</si>
  <si>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</si>
  <si>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</si>
  <si>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</si>
  <si>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</si>
  <si>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</si>
  <si>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</si>
  <si>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</si>
  <si>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</si>
  <si>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</si>
  <si>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</si>
  <si>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</si>
  <si>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</si>
  <si>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</si>
  <si>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</si>
  <si>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</si>
  <si>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</si>
  <si>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</si>
  <si>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</si>
  <si>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</si>
  <si>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</si>
  <si>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</si>
  <si>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</si>
  <si>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</si>
  <si>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</si>
  <si>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</si>
  <si>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</si>
  <si>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</si>
  <si>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</si>
  <si>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</si>
  <si>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</si>
  <si>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</si>
  <si>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</si>
  <si>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</si>
  <si>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</si>
  <si>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</si>
  <si>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</si>
  <si>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</si>
  <si>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</si>
  <si>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</si>
  <si>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</si>
  <si>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</si>
  <si>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</si>
  <si>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</si>
  <si>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</si>
  <si>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</si>
  <si>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</si>
  <si>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</si>
  <si>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</si>
  <si>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</si>
  <si>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</si>
  <si>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</si>
  <si>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</si>
  <si>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</si>
  <si>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</si>
  <si>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</si>
  <si>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</si>
  <si>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</si>
  <si>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</si>
  <si>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</si>
  <si>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</si>
  <si>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</si>
  <si>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</si>
  <si>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</si>
  <si>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</si>
  <si>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</si>
  <si>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</si>
  <si>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</si>
  <si>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</si>
  <si>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</si>
  <si>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</si>
  <si>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</si>
  <si>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</si>
  <si>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</si>
  <si>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</si>
  <si>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</si>
  <si>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</si>
  <si>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</si>
  <si>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</si>
  <si>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</si>
  <si>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</si>
  <si>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</si>
  <si>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</si>
  <si>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</si>
  <si>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</si>
  <si>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</si>
  <si>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</si>
  <si>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</si>
  <si>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</si>
  <si>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</si>
  <si>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</si>
  <si>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</si>
  <si>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</si>
  <si>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</si>
  <si>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</si>
  <si>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</si>
  <si>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</si>
  <si>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</si>
  <si>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</si>
  <si>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</si>
  <si>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</si>
  <si>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</si>
  <si>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</si>
  <si>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</si>
  <si>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</si>
  <si>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</si>
  <si>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</si>
  <si>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</si>
  <si>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</si>
  <si>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</si>
  <si>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</si>
  <si>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</si>
  <si>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</si>
  <si>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</si>
  <si>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</si>
  <si>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</si>
  <si>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</si>
  <si>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</si>
  <si>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</si>
  <si>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</si>
  <si>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</si>
  <si>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</si>
  <si>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</si>
  <si>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</si>
  <si>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</si>
  <si>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</si>
  <si>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</si>
  <si>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</si>
  <si>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</si>
  <si>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</si>
  <si>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</si>
  <si>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</si>
  <si>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</si>
  <si>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</si>
  <si>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</si>
  <si>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</si>
  <si>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</si>
  <si>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</si>
  <si>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</si>
  <si>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</si>
  <si>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</si>
  <si>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</si>
  <si>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</si>
  <si>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</si>
  <si>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</si>
  <si>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</si>
  <si>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</si>
  <si>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</si>
  <si>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</si>
  <si>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</si>
  <si>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</si>
  <si>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</si>
  <si>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</si>
  <si>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</si>
  <si>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</si>
  <si>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</si>
  <si>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</si>
  <si>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</si>
  <si>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</si>
  <si>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</si>
  <si>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</si>
  <si>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</si>
  <si>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</si>
  <si>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</si>
  <si>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</si>
  <si>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</si>
  <si>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</si>
  <si>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</si>
  <si>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</si>
  <si>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</si>
  <si>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</si>
  <si>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</si>
  <si>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</si>
  <si>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</si>
  <si>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</si>
  <si>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</si>
  <si>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</si>
  <si>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</si>
  <si>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</si>
  <si>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</si>
  <si>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</si>
  <si>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</si>
  <si>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</si>
  <si>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</si>
  <si>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</si>
  <si>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</si>
  <si>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</si>
  <si>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</si>
  <si>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</si>
  <si>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</si>
  <si>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</si>
  <si>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</si>
  <si>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</si>
  <si>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</si>
  <si>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</si>
  <si>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</si>
  <si>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</si>
  <si>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</si>
  <si>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</si>
  <si>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</si>
  <si>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</si>
  <si>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</si>
  <si>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</si>
  <si>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</si>
  <si>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</si>
  <si>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</si>
  <si>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</si>
  <si>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</si>
  <si>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</si>
  <si>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</si>
  <si>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</si>
  <si>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</si>
  <si>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</si>
  <si>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</si>
  <si>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</si>
  <si>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</si>
  <si>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</si>
  <si>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</si>
  <si>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</si>
  <si>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</si>
  <si>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</si>
  <si>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</si>
  <si>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</si>
  <si>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</si>
  <si>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</si>
  <si>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</si>
  <si>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</si>
  <si>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</si>
  <si>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</si>
  <si>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</si>
  <si>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</si>
  <si>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</si>
  <si>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</si>
  <si>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</si>
  <si>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</si>
  <si>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</si>
  <si>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</si>
  <si>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</si>
  <si>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</si>
  <si>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</si>
  <si>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</si>
  <si>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</si>
  <si>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</si>
  <si>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</si>
  <si>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</si>
  <si>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</si>
  <si>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</si>
  <si>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</si>
  <si>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</si>
  <si>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</si>
  <si>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</si>
  <si>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</si>
  <si>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</si>
  <si>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</si>
  <si>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</si>
  <si>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</si>
  <si>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</si>
  <si>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</si>
  <si>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</si>
  <si>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</si>
  <si>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</si>
  <si>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</si>
  <si>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</si>
  <si>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</si>
  <si>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</si>
  <si>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</si>
  <si>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</si>
  <si>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</si>
  <si>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</si>
  <si>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</si>
  <si>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</si>
  <si>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</si>
  <si>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</si>
  <si>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</si>
  <si>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</si>
  <si>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</si>
  <si>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</si>
  <si>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</si>
  <si>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</si>
  <si>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</si>
  <si>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</si>
  <si>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</si>
  <si>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</si>
  <si>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</si>
  <si>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</si>
  <si>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</si>
  <si>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</si>
  <si>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</si>
  <si>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</si>
  <si>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</si>
  <si>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</si>
  <si>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</si>
  <si>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</si>
  <si>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</si>
  <si>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</si>
  <si>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</si>
  <si>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</si>
  <si>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</si>
  <si>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</si>
  <si>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</si>
  <si>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</si>
  <si>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</si>
  <si>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</si>
  <si>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</si>
  <si>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</si>
  <si>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</si>
  <si>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</si>
  <si>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</si>
  <si>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</si>
  <si>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</si>
  <si>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</si>
  <si>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</si>
  <si>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</si>
  <si>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</si>
  <si>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</si>
  <si>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</si>
  <si>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</si>
  <si>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</si>
  <si>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</si>
  <si>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</si>
  <si>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</si>
  <si>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</si>
  <si>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</si>
  <si>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</si>
  <si>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</si>
  <si>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</si>
  <si>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</si>
  <si>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</si>
  <si>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</si>
  <si>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</si>
  <si>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</si>
  <si>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</si>
  <si>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</si>
  <si>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</si>
  <si>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</si>
  <si>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</si>
  <si>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</si>
  <si>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</si>
  <si>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</si>
  <si>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</si>
  <si>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</si>
  <si>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</si>
  <si>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</si>
  <si>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</si>
  <si>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</si>
  <si>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</si>
  <si>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</si>
  <si>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</si>
  <si>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</si>
  <si>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</si>
  <si>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</si>
  <si>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</si>
  <si>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</si>
  <si>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</si>
  <si>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</si>
  <si>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</si>
  <si>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</si>
  <si>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</si>
  <si>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</si>
  <si>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</si>
  <si>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</si>
  <si>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</si>
  <si>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</si>
  <si>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</si>
  <si>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</si>
  <si>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</si>
  <si>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</si>
  <si>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</si>
  <si>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</si>
  <si>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</si>
  <si>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</si>
  <si>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</si>
  <si>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</si>
  <si>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</si>
  <si>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</si>
  <si>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</si>
  <si>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</si>
  <si>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</si>
  <si>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</si>
  <si>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</si>
  <si>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</si>
  <si>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</si>
  <si>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</si>
  <si>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</si>
  <si>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</si>
  <si>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</si>
  <si>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</si>
  <si>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</si>
  <si>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</si>
  <si>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</si>
  <si>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</si>
  <si>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</si>
  <si>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</si>
  <si>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</si>
  <si>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</si>
  <si>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</si>
  <si>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</si>
  <si>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</si>
  <si>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</si>
  <si>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</si>
  <si>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</si>
  <si>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</si>
  <si>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</si>
  <si>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</si>
  <si>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</si>
  <si>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</si>
  <si>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</si>
  <si>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</si>
  <si>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</si>
  <si>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</si>
  <si>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</si>
  <si>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</si>
  <si>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</si>
  <si>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</si>
  <si>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</si>
  <si>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</si>
  <si>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</si>
  <si>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</si>
  <si>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</si>
  <si>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</si>
  <si>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</si>
  <si>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</si>
  <si>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</si>
  <si>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</si>
  <si>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</si>
  <si>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</si>
  <si>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</si>
  <si>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</si>
  <si>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</si>
  <si>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</si>
  <si>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</si>
  <si>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</si>
  <si>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</si>
  <si>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</si>
  <si>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</si>
  <si>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</si>
  <si>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</si>
  <si>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</si>
  <si>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</si>
  <si>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</si>
  <si>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</si>
  <si>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</si>
  <si>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</si>
  <si>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</si>
  <si>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</si>
  <si>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</si>
  <si>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</si>
  <si>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</si>
  <si>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</si>
  <si>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</si>
  <si>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</si>
  <si>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</si>
  <si>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</si>
  <si>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</si>
  <si>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</si>
  <si>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</si>
  <si>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</si>
  <si>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</si>
  <si>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</si>
  <si>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</si>
  <si>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</si>
  <si>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</si>
  <si>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</si>
  <si>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</si>
  <si>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</si>
  <si>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</si>
  <si>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</si>
  <si>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</si>
  <si>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</si>
  <si>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</si>
  <si>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</si>
  <si>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</si>
  <si>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</si>
  <si>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</si>
  <si>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</si>
  <si>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</si>
  <si>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</si>
  <si>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</si>
  <si>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</si>
  <si>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</si>
  <si>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</si>
  <si>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</si>
  <si>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</si>
  <si>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</si>
  <si>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</si>
  <si>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</si>
  <si>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</si>
  <si>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</si>
  <si>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</si>
  <si>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</si>
  <si>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</si>
  <si>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</si>
  <si>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</si>
  <si>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</si>
  <si>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</si>
  <si>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</si>
  <si>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</si>
  <si>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</si>
  <si>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</si>
  <si>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</si>
  <si>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</si>
  <si>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</si>
  <si>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</si>
  <si>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</si>
  <si>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</si>
  <si>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</si>
  <si>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</si>
  <si>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</si>
  <si>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</si>
  <si>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</si>
  <si>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</si>
  <si>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</si>
  <si>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</si>
  <si>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</si>
  <si>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</si>
  <si>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</si>
  <si>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</si>
  <si>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</si>
  <si>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</si>
  <si>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</si>
  <si>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</si>
  <si>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</si>
  <si>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</si>
  <si>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</si>
  <si>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</si>
  <si>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</si>
  <si>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</si>
  <si>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</si>
  <si>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</si>
  <si>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</si>
  <si>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</si>
  <si>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</si>
  <si>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</si>
  <si>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</si>
  <si>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</si>
  <si>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</si>
  <si>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</si>
  <si>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</si>
  <si>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</si>
  <si>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</si>
  <si>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</si>
  <si>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</si>
  <si>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</si>
  <si>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</si>
  <si>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</si>
  <si>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</si>
  <si>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</si>
  <si>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</si>
  <si>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</si>
  <si>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</si>
  <si>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</si>
  <si>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</si>
  <si>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</si>
  <si>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</si>
  <si>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</si>
  <si>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</si>
  <si>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</si>
  <si>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</si>
  <si>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</si>
  <si>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</si>
  <si>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</si>
  <si>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</si>
  <si>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</si>
  <si>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</si>
  <si>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</si>
  <si>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</si>
  <si>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</si>
  <si>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</si>
  <si>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</si>
  <si>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</si>
  <si>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</si>
  <si>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</si>
  <si>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</si>
  <si>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</si>
  <si>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</si>
  <si>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</si>
  <si>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</si>
  <si>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</si>
  <si>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</si>
  <si>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</si>
  <si>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</si>
  <si>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</si>
  <si>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</si>
  <si>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</si>
  <si>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</si>
  <si>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</si>
  <si>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</si>
  <si>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</si>
  <si>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</si>
  <si>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</si>
  <si>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</si>
  <si>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</si>
  <si>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</si>
  <si>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</si>
  <si>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</si>
  <si>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</si>
  <si>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</si>
  <si>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</si>
  <si>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</si>
  <si>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</si>
  <si>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</si>
  <si>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</si>
  <si>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</si>
  <si>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</si>
  <si>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</si>
  <si>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</si>
  <si>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</si>
  <si>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</si>
  <si>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</si>
  <si>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</si>
  <si>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</si>
  <si>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</si>
  <si>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</si>
  <si>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</si>
  <si>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</si>
  <si>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</si>
  <si>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</si>
  <si>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</si>
  <si>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</si>
  <si>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</si>
  <si>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</si>
  <si>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</si>
  <si>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</si>
  <si>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</si>
  <si>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</si>
  <si>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</si>
  <si>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</si>
  <si>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</si>
  <si>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</si>
  <si>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</si>
  <si>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</si>
  <si>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</si>
  <si>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</si>
  <si>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</si>
  <si>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</si>
  <si>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</si>
  <si>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</si>
  <si>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</si>
  <si>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</si>
  <si>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</si>
  <si>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</si>
  <si>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</si>
  <si>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</si>
  <si>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</si>
  <si>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</si>
  <si>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</si>
  <si>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</si>
  <si>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</si>
  <si>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</si>
  <si>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</si>
  <si>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</si>
  <si>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</si>
  <si>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</si>
  <si>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</si>
  <si>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</si>
  <si>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</si>
  <si>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</si>
  <si>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</si>
  <si>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</si>
  <si>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</si>
  <si>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</si>
  <si>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</si>
  <si>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</si>
  <si>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</si>
  <si>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</si>
  <si>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</si>
  <si>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</si>
  <si>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</si>
  <si>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</si>
  <si>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</si>
  <si>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</si>
  <si>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</si>
  <si>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</si>
  <si>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</si>
  <si>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</si>
  <si>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</si>
  <si>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</si>
  <si>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</si>
  <si>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</si>
  <si>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</si>
  <si>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</si>
  <si>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</si>
  <si>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</si>
  <si>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</si>
  <si>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</si>
  <si>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</si>
  <si>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</si>
  <si>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</si>
  <si>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</si>
  <si>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</si>
  <si>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</si>
  <si>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</si>
  <si>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</si>
  <si>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</si>
  <si>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</si>
  <si>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</si>
  <si>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</si>
  <si>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</si>
  <si>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</si>
  <si>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</si>
  <si>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</si>
  <si>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</si>
  <si>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</si>
  <si>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</si>
  <si>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</si>
  <si>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</si>
  <si>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</si>
  <si>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</si>
  <si>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</si>
  <si>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</si>
  <si>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</si>
  <si>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</si>
  <si>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</si>
  <si>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</si>
  <si>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</si>
  <si>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</si>
  <si>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</si>
  <si>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</si>
  <si>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</si>
  <si>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</si>
  <si>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</si>
  <si>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</si>
  <si>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</si>
  <si>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</si>
  <si>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</si>
  <si>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</si>
  <si>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</si>
  <si>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</si>
  <si>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</si>
  <si>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</si>
  <si>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</si>
  <si>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</si>
  <si>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</si>
  <si>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</si>
  <si>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</si>
  <si>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</si>
  <si>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</si>
  <si>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</si>
  <si>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</si>
  <si>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</si>
  <si>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</si>
  <si>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</si>
  <si>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</si>
  <si>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</si>
  <si>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</si>
  <si>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</si>
  <si>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</si>
  <si>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</si>
  <si>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</si>
  <si>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</si>
  <si>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</si>
  <si>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</si>
  <si>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</si>
  <si>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</si>
  <si>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</si>
  <si>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</si>
  <si>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</si>
  <si>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</si>
  <si>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</si>
  <si>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</si>
  <si>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</si>
  <si>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</si>
  <si>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</si>
  <si>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</si>
  <si>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</si>
  <si>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</si>
  <si>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</si>
  <si>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</si>
  <si>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</si>
  <si>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</si>
  <si>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</si>
  <si>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</si>
  <si>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</si>
  <si>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</si>
  <si>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</si>
  <si>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</si>
  <si>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</si>
  <si>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</si>
  <si>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</si>
  <si>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</si>
  <si>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</si>
  <si>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</si>
  <si>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</si>
  <si>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</si>
  <si>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</si>
  <si>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</si>
  <si>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</si>
  <si>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</si>
  <si>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</si>
  <si>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</si>
  <si>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</si>
  <si>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</si>
  <si>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</si>
  <si>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</si>
  <si>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</si>
  <si>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</si>
  <si>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</si>
  <si>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</si>
  <si>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</si>
  <si>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</si>
  <si>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</si>
  <si>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</si>
  <si>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</si>
  <si>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</si>
  <si>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</si>
  <si>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</si>
  <si>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</si>
  <si>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</si>
  <si>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</si>
  <si>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</si>
  <si>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</si>
  <si>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</si>
  <si>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</si>
  <si>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</si>
  <si>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</si>
  <si>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</si>
  <si>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</si>
  <si>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</si>
  <si>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</si>
  <si>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</si>
  <si>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</si>
  <si>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</si>
  <si>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</si>
  <si>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</si>
  <si>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</si>
  <si>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</si>
  <si>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</si>
  <si>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</si>
  <si>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</si>
  <si>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</si>
  <si>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</si>
  <si>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</si>
  <si>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</si>
  <si>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</si>
  <si>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</si>
  <si>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</si>
  <si>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</si>
  <si>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</si>
  <si>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</si>
  <si>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</si>
  <si>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</si>
  <si>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</si>
  <si>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</si>
  <si>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</si>
  <si>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</si>
  <si>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</si>
  <si>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</si>
  <si>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</si>
  <si>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</si>
  <si>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</si>
  <si>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</si>
  <si>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</si>
  <si>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</si>
  <si>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</si>
  <si>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</si>
  <si>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</si>
  <si>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</si>
  <si>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</si>
  <si>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</si>
  <si>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</si>
  <si>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</si>
  <si>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</si>
  <si>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</si>
  <si>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</si>
  <si>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</si>
  <si>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</si>
  <si>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</si>
  <si>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</si>
  <si>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</si>
  <si>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</si>
  <si>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</si>
  <si>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</si>
  <si>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</si>
  <si>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</si>
  <si>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</si>
  <si>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</si>
  <si>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</si>
  <si>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</si>
  <si>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</si>
  <si>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</si>
  <si>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</si>
  <si>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</si>
  <si>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</si>
  <si>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</si>
  <si>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</si>
  <si>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</si>
  <si>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</si>
  <si>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</si>
  <si>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</si>
  <si>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</si>
  <si>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</si>
  <si>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</si>
  <si>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</si>
  <si>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</si>
  <si>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</si>
  <si>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</si>
  <si>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</si>
  <si>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</si>
  <si>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</si>
  <si>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</si>
  <si>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</si>
  <si>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</si>
  <si>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</si>
  <si>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</si>
  <si>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</si>
  <si>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</si>
  <si>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</si>
  <si>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</si>
  <si>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</si>
  <si>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</si>
  <si>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</si>
  <si>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</si>
  <si>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</si>
  <si>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</si>
  <si>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</si>
  <si>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</si>
  <si>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</si>
  <si>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</si>
  <si>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</si>
  <si>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</si>
  <si>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</si>
  <si>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</si>
  <si>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</si>
  <si>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</si>
  <si>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</si>
  <si>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</si>
  <si>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</si>
  <si>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</si>
  <si>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</si>
  <si>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</si>
  <si>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</si>
  <si>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</si>
  <si>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</si>
  <si>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</si>
  <si>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</si>
  <si>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</si>
  <si>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</si>
  <si>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</si>
  <si>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</si>
  <si>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</si>
  <si>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</si>
  <si>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</si>
  <si>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</si>
  <si>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</si>
  <si>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</si>
  <si>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</si>
  <si>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</si>
  <si>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</si>
  <si>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</si>
  <si>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</si>
  <si>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</si>
  <si>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</si>
  <si>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</si>
  <si>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</si>
  <si>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</si>
  <si>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</si>
  <si>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</si>
  <si>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</si>
  <si>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</si>
  <si>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</si>
  <si>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</si>
  <si>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</si>
  <si>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</si>
  <si>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</si>
  <si>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</si>
  <si>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</si>
  <si>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</si>
  <si>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</si>
  <si>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</si>
  <si>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</si>
  <si>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</si>
  <si>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</si>
  <si>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</si>
  <si>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</si>
  <si>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</si>
  <si>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</si>
  <si>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</si>
  <si>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</si>
  <si>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</si>
  <si>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</si>
  <si>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</si>
  <si>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</si>
  <si>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</si>
  <si>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</si>
  <si>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</si>
  <si>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</si>
  <si>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</si>
  <si>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</si>
  <si>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</si>
  <si>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</si>
  <si>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</si>
  <si>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</si>
  <si>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</si>
  <si>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</si>
  <si>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</si>
  <si>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</si>
  <si>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</si>
  <si>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</si>
  <si>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</si>
  <si>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</si>
  <si>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</si>
  <si>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</si>
  <si>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</si>
  <si>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</si>
  <si>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</si>
  <si>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</si>
  <si>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</si>
  <si>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</si>
  <si>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</si>
  <si>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</si>
  <si>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</si>
  <si>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</si>
  <si>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</si>
  <si>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</si>
  <si>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</si>
  <si>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</si>
  <si>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</si>
  <si>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</si>
  <si>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</si>
  <si>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</si>
  <si>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</si>
  <si>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</si>
  <si>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</si>
  <si>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</si>
  <si>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</si>
  <si>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</si>
  <si>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</si>
  <si>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</si>
  <si>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</si>
  <si>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</si>
  <si>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</si>
  <si>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</si>
  <si>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</si>
  <si>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</si>
  <si>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</si>
  <si>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</si>
  <si>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</si>
  <si>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</si>
  <si>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</si>
  <si>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</si>
  <si>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</si>
  <si>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</si>
  <si>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</si>
  <si>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</si>
  <si>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</si>
  <si>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</si>
  <si>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</si>
  <si>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</si>
  <si>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</si>
  <si>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</si>
  <si>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</si>
  <si>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</si>
  <si>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</si>
  <si>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</si>
  <si>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</si>
  <si>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</si>
  <si>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</si>
  <si>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</si>
  <si>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</si>
  <si>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</si>
  <si>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</si>
  <si>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</si>
  <si>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</si>
  <si>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</si>
  <si>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</si>
  <si>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</si>
  <si>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</si>
  <si>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</si>
  <si>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</si>
  <si>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</si>
  <si>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</si>
  <si>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</si>
  <si>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</si>
  <si>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</si>
  <si>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</si>
  <si>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</si>
  <si>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</si>
  <si>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</si>
  <si>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</si>
  <si>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</si>
  <si>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</si>
  <si>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</si>
  <si>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</si>
  <si>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</si>
  <si>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</si>
  <si>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</si>
  <si>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</si>
  <si>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</si>
  <si>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</si>
  <si>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</si>
  <si>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</si>
  <si>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</si>
  <si>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</si>
  <si>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</si>
  <si>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</si>
  <si>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</si>
  <si>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</si>
  <si>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</si>
  <si>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</si>
  <si>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</si>
  <si>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</si>
  <si>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</si>
  <si>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</si>
  <si>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</si>
  <si>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</si>
  <si>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</si>
  <si>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</si>
  <si>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</si>
  <si>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</si>
  <si>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</si>
  <si>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</si>
  <si>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</si>
  <si>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</si>
  <si>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</si>
  <si>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</si>
  <si>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</si>
  <si>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</si>
  <si>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</si>
  <si>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</si>
  <si>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</si>
  <si>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</si>
  <si>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</si>
  <si>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</si>
  <si>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</si>
  <si>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</si>
  <si>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</si>
  <si>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</si>
  <si>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</si>
  <si>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</si>
  <si>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</si>
  <si>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</si>
  <si>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</si>
  <si>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</si>
  <si>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</si>
  <si>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</si>
  <si>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</si>
  <si>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</si>
  <si>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</si>
  <si>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</si>
  <si>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</si>
  <si>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</si>
  <si>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</si>
  <si>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</si>
  <si>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</si>
  <si>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</si>
  <si>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</si>
  <si>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</si>
  <si>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</si>
  <si>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</si>
  <si>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</si>
  <si>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</si>
  <si>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</si>
  <si>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</si>
  <si>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</si>
  <si>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</si>
  <si>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</si>
  <si>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</si>
  <si>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</si>
  <si>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</si>
  <si>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</si>
  <si>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</si>
  <si>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</si>
  <si>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</si>
  <si>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</si>
  <si>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</si>
  <si>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</si>
  <si>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</si>
  <si>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</si>
  <si>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</si>
  <si>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</si>
  <si>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</si>
  <si>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</si>
  <si>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</si>
  <si>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</si>
  <si>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</si>
  <si>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</si>
  <si>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</si>
  <si>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</si>
  <si>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</si>
  <si>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</si>
  <si>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</si>
  <si>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</si>
  <si>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</si>
  <si>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</si>
  <si>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</si>
  <si>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</si>
  <si>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</si>
  <si>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</si>
  <si>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</si>
  <si>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</si>
  <si>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</si>
  <si>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</si>
  <si>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</si>
  <si>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</si>
  <si>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</si>
  <si>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</si>
  <si>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</si>
  <si>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</si>
  <si>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</si>
  <si>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</si>
  <si>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</si>
  <si>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</si>
  <si>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</si>
  <si>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</si>
  <si>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</si>
  <si>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</si>
  <si>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</si>
  <si>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</si>
  <si>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</si>
  <si>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</si>
  <si>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</si>
  <si>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</si>
  <si>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</si>
  <si>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</si>
  <si>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</si>
  <si>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</si>
  <si>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</si>
  <si>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</si>
  <si>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</si>
  <si>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</si>
  <si>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</si>
  <si>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</si>
  <si>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</si>
  <si>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</si>
  <si>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</si>
  <si>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</si>
  <si>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</si>
  <si>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</si>
  <si>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</si>
  <si>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</si>
  <si>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</si>
  <si>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</si>
  <si>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</si>
  <si>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</si>
  <si>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</si>
  <si>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</si>
  <si>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</si>
  <si>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</si>
  <si>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</si>
  <si>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</si>
  <si>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</si>
  <si>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</si>
  <si>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</si>
  <si>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</si>
  <si>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</si>
  <si>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</si>
  <si>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</si>
  <si>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</si>
  <si>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</si>
  <si>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</si>
  <si>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</si>
  <si>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</si>
  <si>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</si>
  <si>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</si>
  <si>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</si>
  <si>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</si>
  <si>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</si>
  <si>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</si>
  <si>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</si>
  <si>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</si>
  <si>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</si>
  <si>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</si>
  <si>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</si>
  <si>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</si>
  <si>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</si>
  <si>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</si>
  <si>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</si>
  <si>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</si>
  <si>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</si>
  <si>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</si>
  <si>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</si>
  <si>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</si>
  <si>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</si>
  <si>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</si>
  <si>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</si>
  <si>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</si>
  <si>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</si>
  <si>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</si>
  <si>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</si>
  <si>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</si>
  <si>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</si>
  <si>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</si>
  <si>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</si>
  <si>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</si>
  <si>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</si>
  <si>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</si>
  <si>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</si>
  <si>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</si>
  <si>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</si>
  <si>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</si>
  <si>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</si>
  <si>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</si>
  <si>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</si>
  <si>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</si>
  <si>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</si>
  <si>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</si>
  <si>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</si>
  <si>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</si>
  <si>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</si>
  <si>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</si>
  <si>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</si>
  <si>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</si>
  <si>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</si>
  <si>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</si>
  <si>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</si>
  <si>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</si>
  <si>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</si>
  <si>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</si>
  <si>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</si>
  <si>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</si>
  <si>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</si>
  <si>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</si>
  <si>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</si>
  <si>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</si>
  <si>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</si>
  <si>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</si>
  <si>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</si>
  <si>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</si>
  <si>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</si>
  <si>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</si>
  <si>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</si>
  <si>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</si>
  <si>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</si>
  <si>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</si>
  <si>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</si>
  <si>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</si>
  <si>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</si>
  <si>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</si>
  <si>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</si>
  <si>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</si>
  <si>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</si>
  <si>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</si>
  <si>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</si>
  <si>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</si>
  <si>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</si>
  <si>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</si>
  <si>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</si>
  <si>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</si>
  <si>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</si>
  <si>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</si>
  <si>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</si>
  <si>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</si>
  <si>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</si>
  <si>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</si>
  <si>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</si>
  <si>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</si>
  <si>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</si>
  <si>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</si>
  <si>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</si>
  <si>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</si>
  <si>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</si>
  <si>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</si>
  <si>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</si>
  <si>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</si>
  <si>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</si>
  <si>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</si>
  <si>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</si>
  <si>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</si>
  <si>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</si>
  <si>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</si>
  <si>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</si>
  <si>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</si>
  <si>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</si>
  <si>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</si>
  <si>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</si>
  <si>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</si>
  <si>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</si>
  <si>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</si>
  <si>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</si>
  <si>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</si>
  <si>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</si>
  <si>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</si>
  <si>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</si>
  <si>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</si>
  <si>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</si>
  <si>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</si>
  <si>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</si>
  <si>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</si>
  <si>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</si>
  <si>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</si>
  <si>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</si>
  <si>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</si>
  <si>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</si>
  <si>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</si>
  <si>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</si>
  <si>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</si>
  <si>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</si>
  <si>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</si>
  <si>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</si>
  <si>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</si>
  <si>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</si>
  <si>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</si>
  <si>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</si>
  <si>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</si>
  <si>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</si>
  <si>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</si>
  <si>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</si>
  <si>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</si>
  <si>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</si>
  <si>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</si>
  <si>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</si>
  <si>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</si>
  <si>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</si>
  <si>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</si>
  <si>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</si>
  <si>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</si>
  <si>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</si>
  <si>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</si>
  <si>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</si>
  <si>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</si>
  <si>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</si>
  <si>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</si>
  <si>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</si>
  <si>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</si>
  <si>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</si>
  <si>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</si>
  <si>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</si>
  <si>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</si>
  <si>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</si>
  <si>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</si>
  <si>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</si>
  <si>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</si>
  <si>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</si>
  <si>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</si>
  <si>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</si>
  <si>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</si>
  <si>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</si>
  <si>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</si>
  <si>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</si>
  <si>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</si>
  <si>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</si>
  <si>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</si>
  <si>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</si>
  <si>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</si>
  <si>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</si>
  <si>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</si>
  <si>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</si>
  <si>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</si>
  <si>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</si>
  <si>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</si>
  <si>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</si>
  <si>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</si>
  <si>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</si>
  <si>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</si>
  <si>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</si>
  <si>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</si>
  <si>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</si>
  <si>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</si>
  <si>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</si>
  <si>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</si>
  <si>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</si>
  <si>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</si>
  <si>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</si>
  <si>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</si>
  <si>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</si>
  <si>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</si>
  <si>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</si>
  <si>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</si>
  <si>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</si>
  <si>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</si>
  <si>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</si>
  <si>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</si>
  <si>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</si>
  <si>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</si>
  <si>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</si>
  <si>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</si>
  <si>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</si>
  <si>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</si>
  <si>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</si>
  <si>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</si>
  <si>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</si>
  <si>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</si>
  <si>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</si>
  <si>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</si>
  <si>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</si>
  <si>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</si>
  <si>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</si>
  <si>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</si>
  <si>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</si>
  <si>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</si>
  <si>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</si>
  <si>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</si>
  <si>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</si>
  <si>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</si>
  <si>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</si>
  <si>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</si>
  <si>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</si>
  <si>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</si>
  <si>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</si>
  <si>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</si>
  <si>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</si>
  <si>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</si>
  <si>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</si>
  <si>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</si>
  <si>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</si>
  <si>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</si>
  <si>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</si>
  <si>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</si>
  <si>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</si>
  <si>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</si>
  <si>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</si>
  <si>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</si>
  <si>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</si>
  <si>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</si>
  <si>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</si>
  <si>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</si>
  <si>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</si>
  <si>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</si>
  <si>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</si>
  <si>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</si>
  <si>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</si>
  <si>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</si>
  <si>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</si>
  <si>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</si>
  <si>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</si>
  <si>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</si>
  <si>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</si>
  <si>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</si>
  <si>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</si>
  <si>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</si>
  <si>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</si>
  <si>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</si>
  <si>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</si>
  <si>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</si>
  <si>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</si>
  <si>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</si>
  <si>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</si>
  <si>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</si>
  <si>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</si>
  <si>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</si>
  <si>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</si>
  <si>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</si>
  <si>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</si>
  <si>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</si>
  <si>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</si>
  <si>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</si>
  <si>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</si>
  <si>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</si>
  <si>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</si>
  <si>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</si>
  <si>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</si>
  <si>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</si>
  <si>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</si>
  <si>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</si>
  <si>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</si>
  <si>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</si>
  <si>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</si>
  <si>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</si>
  <si>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</si>
  <si>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</si>
  <si>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</si>
  <si>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</si>
  <si>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</si>
  <si>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</si>
  <si>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</si>
  <si>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</si>
  <si>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</si>
  <si>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</si>
  <si>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</si>
  <si>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</si>
  <si>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</si>
  <si>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</si>
  <si>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</si>
  <si>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</si>
  <si>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</si>
  <si>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</si>
  <si>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</si>
  <si>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</si>
  <si>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</si>
  <si>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</si>
  <si>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</si>
  <si>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</si>
  <si>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</si>
  <si>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</si>
  <si>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</si>
  <si>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</si>
  <si>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</si>
  <si>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</si>
  <si>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</si>
  <si>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</si>
  <si>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</si>
  <si>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</si>
  <si>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</si>
  <si>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</si>
  <si>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</si>
  <si>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</si>
  <si>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</si>
  <si>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</si>
  <si>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</si>
  <si>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</si>
  <si>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</si>
  <si>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</si>
  <si>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</si>
  <si>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</si>
  <si>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</si>
  <si>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</si>
  <si>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</si>
  <si>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</si>
  <si>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</si>
  <si>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</si>
  <si>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</si>
  <si>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</si>
  <si>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</si>
  <si>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</si>
  <si>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</si>
  <si>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</si>
  <si>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</si>
  <si>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</si>
  <si>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</si>
  <si>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</si>
  <si>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</si>
  <si>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</si>
  <si>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</si>
  <si>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</si>
  <si>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</si>
  <si>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</si>
  <si>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</si>
  <si>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</si>
  <si>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</si>
  <si>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</si>
  <si>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</si>
  <si>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</si>
  <si>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</si>
  <si>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</si>
  <si>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</si>
  <si>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</si>
  <si>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</si>
  <si>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</si>
  <si>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</si>
  <si>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</si>
  <si>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</si>
  <si>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</si>
  <si>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</si>
  <si>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</si>
  <si>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</si>
  <si>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</si>
  <si>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</si>
  <si>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</si>
  <si>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</si>
  <si>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</si>
  <si>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</si>
  <si>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</si>
  <si>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</si>
  <si>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</si>
  <si>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</si>
  <si>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</si>
  <si>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</si>
  <si>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</si>
  <si>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</si>
  <si>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</si>
  <si>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</si>
  <si>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</si>
  <si>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</si>
  <si>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</si>
  <si>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</si>
  <si>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</si>
  <si>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</si>
  <si>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</si>
  <si>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</si>
  <si>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</si>
  <si>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</si>
  <si>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</si>
  <si>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</si>
  <si>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</si>
  <si>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</si>
  <si>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</si>
  <si>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</si>
  <si>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</si>
  <si>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</si>
  <si>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</si>
  <si>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</si>
  <si>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</si>
  <si>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</si>
  <si>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</si>
  <si>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</si>
  <si>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</si>
  <si>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</si>
  <si>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</si>
  <si>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</si>
  <si>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</si>
  <si>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</si>
  <si>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</si>
  <si>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</si>
  <si>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</si>
  <si>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</si>
  <si>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</si>
  <si>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</si>
  <si>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</si>
  <si>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</si>
  <si>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</si>
  <si>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</si>
  <si>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</si>
  <si>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</si>
  <si>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</si>
  <si>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</si>
  <si>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</si>
  <si>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</si>
  <si>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</si>
  <si>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</si>
  <si>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</si>
  <si>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</si>
  <si>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</si>
  <si>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</si>
  <si>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</si>
  <si>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</si>
  <si>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</si>
  <si>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</si>
  <si>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</si>
  <si>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</si>
  <si>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</si>
  <si>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</si>
  <si>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</si>
  <si>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</si>
  <si>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</si>
  <si>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</si>
  <si>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</si>
  <si>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</si>
  <si>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</si>
  <si>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</si>
  <si>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</si>
  <si>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</si>
  <si>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</si>
  <si>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</si>
  <si>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</si>
  <si>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</si>
  <si>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</si>
  <si>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</si>
  <si>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</si>
  <si>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</si>
  <si>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</si>
  <si>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</si>
  <si>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</si>
  <si>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</si>
  <si>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</si>
  <si>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</si>
  <si>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</si>
  <si>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</si>
  <si>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</si>
  <si>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</si>
  <si>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</si>
  <si>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</si>
  <si>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</si>
  <si>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</si>
  <si>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</si>
  <si>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</si>
  <si>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</si>
  <si>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</si>
  <si>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</si>
  <si>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</si>
  <si>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</si>
  <si>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</si>
  <si>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</si>
  <si>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</si>
  <si>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</si>
  <si>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</si>
  <si>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</si>
  <si>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</si>
  <si>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</si>
  <si>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</si>
  <si>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</si>
  <si>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</si>
  <si>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</si>
  <si>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</si>
  <si>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</si>
  <si>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</si>
  <si>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</si>
  <si>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</si>
  <si>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</si>
  <si>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</si>
  <si>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</si>
  <si>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</si>
  <si>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</si>
  <si>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</si>
  <si>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</si>
  <si>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</si>
  <si>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</si>
  <si>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</si>
  <si>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</si>
  <si>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</si>
  <si>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</si>
  <si>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</si>
  <si>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</si>
  <si>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</si>
  <si>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</si>
  <si>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</si>
  <si>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</si>
  <si>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</si>
  <si>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</si>
  <si>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</si>
  <si>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</si>
  <si>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</si>
  <si>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</si>
  <si>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</si>
  <si>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</si>
  <si>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</si>
  <si>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</si>
  <si>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</si>
  <si>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</si>
  <si>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</si>
  <si>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</si>
  <si>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</si>
  <si>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</si>
  <si>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</si>
  <si>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</si>
  <si>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</si>
  <si>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</si>
  <si>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</si>
  <si>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</si>
  <si>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</si>
  <si>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</si>
  <si>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</si>
  <si>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</si>
  <si>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</si>
  <si>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</si>
  <si>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</si>
  <si>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</si>
  <si>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</si>
  <si>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</si>
  <si>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</si>
  <si>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</si>
  <si>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</si>
  <si>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</si>
  <si>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</si>
  <si>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</si>
  <si>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</si>
  <si>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</si>
  <si>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</si>
  <si>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</si>
  <si>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</si>
  <si>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</si>
  <si>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</si>
  <si>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</si>
  <si>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</si>
  <si>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</si>
  <si>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</si>
  <si>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</si>
  <si>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</si>
  <si>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</si>
  <si>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</si>
  <si>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</si>
  <si>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</si>
  <si>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</si>
  <si>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</si>
  <si>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</si>
  <si>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</si>
  <si>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</si>
  <si>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</si>
  <si>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</si>
  <si>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</si>
  <si>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</si>
  <si>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</si>
  <si>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</si>
  <si>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</si>
  <si>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</si>
  <si>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</si>
  <si>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</si>
  <si>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</si>
  <si>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</si>
  <si>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</si>
  <si>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</si>
  <si>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</si>
  <si>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</si>
  <si>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</si>
  <si>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</si>
  <si>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</si>
  <si>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</si>
  <si>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</si>
  <si>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</si>
  <si>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</si>
  <si>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</si>
  <si>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</si>
  <si>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</si>
  <si>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</si>
  <si>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</si>
  <si>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</si>
  <si>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</si>
  <si>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</si>
  <si>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</si>
  <si>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</si>
  <si>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</si>
  <si>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</si>
  <si>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</si>
  <si>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</si>
  <si>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</si>
  <si>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</si>
  <si>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</si>
  <si>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</si>
  <si>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</si>
  <si>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</si>
  <si>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</si>
  <si>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</si>
  <si>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</si>
  <si>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</si>
  <si>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</si>
  <si>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</si>
  <si>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</si>
  <si>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</si>
  <si>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</si>
  <si>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</si>
  <si>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</si>
  <si>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</si>
  <si>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</si>
  <si>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</si>
  <si>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</si>
  <si>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</si>
  <si>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</si>
  <si>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</si>
  <si>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</si>
  <si>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</si>
  <si>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</si>
  <si>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</si>
  <si>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</si>
  <si>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</si>
  <si>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</si>
  <si>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</si>
  <si>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</si>
  <si>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</si>
  <si>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</si>
  <si>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</si>
  <si>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</si>
  <si>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</si>
  <si>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</si>
  <si>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</si>
  <si>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</si>
  <si>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</si>
  <si>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</si>
  <si>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</si>
  <si>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</si>
  <si>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</si>
  <si>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</si>
  <si>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</si>
  <si>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</si>
  <si>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</si>
  <si>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</si>
  <si>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</si>
  <si>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</si>
  <si>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</si>
  <si>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</si>
  <si>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</si>
  <si>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</si>
  <si>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</si>
  <si>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</si>
  <si>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</si>
  <si>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</si>
  <si>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</si>
  <si>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</si>
  <si>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</si>
  <si>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</si>
  <si>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</si>
  <si>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</si>
  <si>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</si>
  <si>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</si>
  <si>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</si>
  <si>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</si>
  <si>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</si>
  <si>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</si>
  <si>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</si>
  <si>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</si>
  <si>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</si>
  <si>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</si>
  <si>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</si>
  <si>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</si>
  <si>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</si>
  <si>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</si>
  <si>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</si>
  <si>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</si>
  <si>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</si>
  <si>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</si>
  <si>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</si>
  <si>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</si>
  <si>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</si>
  <si>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</si>
  <si>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</si>
  <si>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</si>
  <si>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</si>
  <si>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</si>
  <si>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</si>
  <si>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</si>
  <si>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</si>
  <si>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</si>
  <si>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</si>
  <si>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</si>
  <si>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</si>
  <si>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</si>
  <si>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</si>
  <si>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</si>
  <si>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</si>
  <si>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</si>
  <si>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</si>
  <si>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</si>
  <si>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</si>
  <si>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</si>
  <si>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</si>
  <si>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</si>
  <si>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</si>
  <si>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</si>
  <si>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</si>
  <si>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</si>
  <si>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</si>
  <si>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</si>
  <si>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</si>
  <si>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</si>
  <si>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</si>
  <si>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</si>
  <si>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</si>
  <si>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</si>
  <si>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</si>
  <si>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</si>
  <si>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</si>
  <si>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</si>
  <si>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</si>
  <si>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</si>
  <si>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</si>
  <si>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</si>
  <si>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</si>
  <si>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</si>
  <si>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</si>
  <si>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</si>
  <si>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</si>
  <si>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</si>
  <si>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</si>
  <si>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</si>
  <si>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</si>
  <si>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</si>
  <si>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</si>
  <si>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</si>
  <si>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</si>
  <si>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</si>
  <si>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</si>
  <si>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</si>
  <si>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</si>
  <si>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</si>
  <si>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</si>
  <si>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</si>
  <si>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</si>
  <si>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</si>
  <si>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</si>
  <si>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</si>
  <si>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</si>
  <si>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</si>
  <si>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</si>
  <si>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</si>
  <si>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</si>
  <si>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</si>
  <si>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</si>
  <si>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</si>
  <si>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</si>
  <si>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</si>
  <si>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</si>
  <si>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</si>
  <si>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</si>
  <si>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</si>
  <si>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</si>
  <si>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</si>
  <si>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</si>
  <si>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</si>
  <si>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</si>
  <si>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</si>
  <si>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</si>
  <si>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</si>
  <si>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</si>
  <si>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</si>
  <si>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</si>
  <si>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</si>
  <si>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</si>
  <si>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</si>
  <si>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</si>
  <si>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</si>
  <si>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</si>
  <si>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</si>
  <si>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</si>
  <si>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</si>
  <si>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</si>
  <si>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</si>
  <si>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</si>
  <si>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</si>
  <si>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</si>
  <si>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</si>
  <si>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</si>
  <si>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</si>
  <si>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</si>
  <si>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</si>
  <si>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</si>
  <si>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</si>
  <si>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</si>
  <si>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</si>
  <si>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</si>
  <si>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</si>
  <si>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</si>
  <si>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</si>
  <si>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</si>
  <si>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</si>
  <si>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</si>
  <si>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</si>
  <si>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</si>
  <si>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</si>
  <si>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</si>
  <si>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</si>
  <si>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</si>
  <si>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</si>
  <si>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</si>
  <si>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</si>
  <si>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</si>
  <si>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</si>
  <si>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</si>
  <si>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</si>
  <si>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</si>
  <si>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</si>
  <si>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</si>
  <si>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</si>
  <si>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</si>
  <si>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</si>
  <si>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</si>
  <si>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</si>
  <si>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</si>
  <si>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</si>
  <si>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</si>
  <si>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</si>
  <si>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</si>
  <si>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</si>
  <si>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</si>
  <si>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</si>
  <si>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</si>
  <si>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</si>
  <si>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</si>
  <si>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</si>
  <si>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</si>
  <si>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</si>
  <si>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</si>
  <si>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</si>
  <si>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</si>
  <si>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</si>
  <si>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</si>
  <si>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</si>
  <si>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</si>
  <si>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</si>
  <si>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</si>
  <si>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</si>
  <si>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</si>
  <si>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</si>
  <si>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</si>
  <si>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</si>
  <si>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</si>
  <si>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</si>
  <si>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</si>
  <si>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</si>
  <si>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</si>
  <si>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</si>
  <si>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</si>
  <si>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</si>
  <si>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</si>
  <si>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</si>
  <si>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</si>
  <si>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</si>
  <si>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</si>
  <si>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</si>
  <si>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</si>
  <si>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</si>
  <si>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</si>
  <si>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</si>
  <si>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</si>
  <si>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</si>
  <si>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</si>
  <si>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</si>
  <si>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</si>
  <si>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</si>
  <si>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</si>
  <si>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</si>
  <si>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</si>
  <si>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</si>
  <si>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</si>
  <si>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</si>
  <si>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</si>
  <si>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</si>
  <si>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</si>
  <si>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</si>
  <si>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</si>
  <si>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</si>
  <si>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</si>
  <si>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</si>
  <si>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</si>
  <si>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</si>
  <si>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</si>
  <si>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</si>
  <si>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</si>
  <si>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</si>
  <si>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</si>
  <si>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</si>
  <si>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</si>
  <si>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</si>
  <si>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</si>
  <si>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</si>
  <si>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</si>
  <si>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</si>
  <si>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</si>
  <si>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</si>
  <si>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</si>
  <si>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</si>
  <si>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</si>
  <si>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</si>
  <si>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</si>
  <si>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</si>
  <si>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</si>
  <si>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</si>
  <si>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</si>
  <si>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</si>
  <si>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</si>
  <si>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</si>
  <si>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</si>
  <si>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</si>
  <si>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</si>
  <si>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</si>
  <si>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</si>
  <si>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</si>
  <si>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</si>
  <si>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</si>
  <si>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</si>
  <si>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</si>
  <si>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</si>
  <si>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</si>
  <si>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</si>
  <si>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</si>
  <si>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</si>
  <si>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</si>
  <si>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</si>
  <si>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</si>
  <si>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</si>
  <si>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</si>
  <si>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</si>
  <si>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</si>
  <si>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</si>
  <si>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</si>
  <si>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</si>
  <si>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</si>
  <si>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</si>
  <si>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</si>
  <si>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</si>
  <si>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</si>
  <si>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</si>
  <si>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</si>
  <si>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</si>
  <si>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</si>
  <si>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</si>
  <si>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</si>
  <si>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</si>
  <si>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</si>
  <si>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</si>
  <si>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</si>
  <si>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</si>
  <si>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</si>
  <si>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</si>
  <si>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</si>
  <si>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</si>
  <si>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</si>
  <si>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</si>
  <si>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</si>
  <si>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</si>
  <si>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</si>
  <si>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</si>
  <si>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</si>
  <si>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</si>
  <si>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</si>
  <si>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</si>
  <si>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</si>
  <si>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</si>
  <si>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</si>
  <si>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</si>
  <si>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</si>
  <si>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</si>
  <si>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</si>
  <si>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</si>
  <si>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</si>
  <si>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</si>
  <si>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</si>
  <si>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</si>
  <si>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</si>
  <si>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</si>
  <si>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</si>
  <si>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</si>
  <si>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</si>
  <si>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</si>
  <si>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</si>
  <si>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</si>
  <si>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</si>
  <si>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</si>
  <si>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</si>
  <si>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</si>
  <si>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</si>
  <si>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</si>
  <si>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</si>
  <si>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</si>
  <si>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</si>
  <si>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</si>
  <si>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</si>
  <si>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</si>
  <si>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</si>
  <si>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</si>
  <si>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</si>
  <si>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</si>
  <si>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</si>
  <si>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</si>
  <si>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</si>
  <si>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</si>
  <si>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</si>
  <si>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</si>
  <si>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</si>
  <si>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</si>
  <si>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</si>
  <si>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</si>
  <si>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</si>
  <si>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</si>
  <si>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</si>
  <si>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</si>
  <si>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</si>
  <si>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</si>
  <si>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</si>
  <si>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</si>
  <si>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</si>
  <si>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</si>
  <si>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</si>
  <si>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</si>
  <si>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</si>
  <si>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</si>
  <si>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</si>
  <si>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</si>
  <si>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</si>
  <si>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</si>
  <si>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</si>
  <si>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</si>
  <si>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</si>
  <si>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</si>
  <si>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</si>
  <si>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</si>
  <si>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</si>
  <si>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</si>
  <si>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</si>
  <si>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</si>
  <si>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</si>
  <si>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</si>
  <si>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</si>
  <si>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</si>
  <si>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</si>
  <si>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</si>
  <si>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</si>
  <si>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</si>
  <si>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</si>
  <si>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</si>
  <si>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</si>
  <si>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</si>
  <si>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</si>
  <si>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</si>
  <si>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</si>
  <si>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</si>
  <si>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</si>
  <si>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</si>
  <si>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</si>
  <si>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</si>
  <si>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</si>
  <si>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</si>
  <si>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</si>
  <si>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</si>
  <si>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</si>
  <si>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</si>
  <si>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</si>
  <si>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</si>
  <si>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</si>
  <si>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</si>
  <si>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</si>
  <si>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</si>
  <si>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</si>
  <si>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</si>
  <si>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</si>
  <si>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</si>
  <si>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</si>
  <si>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</si>
  <si>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</si>
  <si>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</si>
  <si>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</si>
  <si>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</si>
  <si>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</si>
  <si>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</si>
  <si>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</si>
  <si>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</si>
  <si>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</si>
  <si>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</si>
  <si>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</si>
  <si>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</si>
  <si>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</si>
  <si>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</si>
  <si>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</si>
  <si>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</si>
  <si>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</si>
  <si>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</si>
  <si>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</si>
  <si>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</si>
  <si>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</si>
  <si>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</si>
  <si>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</si>
  <si>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</si>
  <si>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</si>
  <si>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</si>
  <si>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</si>
  <si>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</si>
  <si>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</si>
  <si>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</si>
  <si>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</si>
  <si>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</si>
  <si>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</si>
  <si>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</si>
  <si>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</si>
  <si>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</si>
  <si>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</si>
  <si>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</si>
  <si>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</si>
  <si>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</si>
  <si>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</si>
  <si>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</si>
  <si>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</si>
  <si>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</si>
  <si>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</si>
  <si>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</si>
  <si>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</si>
  <si>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</si>
  <si>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</si>
  <si>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</si>
  <si>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</si>
  <si>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</si>
  <si>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</si>
  <si>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</si>
  <si>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</si>
  <si>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</si>
  <si>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</si>
  <si>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</si>
  <si>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</si>
  <si>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</si>
  <si>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</si>
  <si>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</si>
  <si>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</si>
  <si>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</si>
  <si>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</si>
  <si>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</si>
  <si>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</si>
  <si>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</si>
  <si>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</si>
  <si>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</si>
  <si>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</si>
  <si>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</si>
  <si>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</si>
  <si>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</si>
  <si>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</si>
  <si>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</si>
  <si>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</si>
  <si>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</si>
  <si>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</si>
  <si>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</si>
  <si>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</si>
  <si>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</si>
  <si>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</si>
  <si>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</si>
  <si>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</si>
  <si>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</si>
  <si>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</si>
  <si>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</si>
  <si>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</si>
  <si>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</si>
  <si>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</si>
  <si>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</si>
  <si>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</si>
  <si>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</si>
  <si>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</si>
  <si>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</si>
  <si>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</si>
  <si>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</si>
  <si>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</si>
  <si>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</si>
  <si>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</si>
  <si>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</si>
  <si>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</si>
  <si>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</si>
  <si>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</si>
  <si>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</si>
  <si>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</si>
  <si>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</si>
  <si>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</si>
  <si>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</si>
  <si>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</si>
  <si>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</si>
  <si>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</si>
  <si>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</si>
  <si>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</si>
  <si>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</si>
  <si>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</si>
  <si>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</si>
  <si>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</si>
  <si>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</si>
  <si>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</si>
  <si>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</si>
  <si>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</si>
  <si>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</si>
  <si>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</si>
  <si>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</si>
  <si>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</si>
  <si>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</si>
  <si>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</si>
  <si>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</si>
  <si>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</si>
  <si>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</si>
  <si>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</si>
  <si>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</si>
  <si>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</si>
  <si>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</si>
  <si>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</si>
  <si>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</si>
  <si>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</si>
  <si>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</si>
  <si>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</si>
  <si>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</si>
  <si>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</si>
  <si>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</si>
  <si>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</si>
  <si>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</si>
  <si>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</si>
  <si>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</si>
  <si>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</si>
  <si>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</si>
  <si>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</si>
  <si>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</si>
  <si>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</si>
  <si>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</si>
  <si>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</si>
  <si>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</si>
  <si>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</si>
  <si>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</si>
  <si>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</si>
  <si>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</si>
  <si>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</si>
  <si>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</si>
  <si>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</si>
  <si>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</si>
  <si>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</si>
  <si>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</si>
  <si>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</si>
  <si>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</si>
  <si>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</si>
  <si>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</si>
  <si>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</si>
  <si>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</si>
  <si>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</si>
  <si>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</si>
  <si>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</si>
  <si>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</si>
  <si>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</si>
  <si>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</si>
  <si>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</si>
  <si>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</si>
  <si>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</si>
  <si>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</si>
  <si>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</si>
  <si>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</si>
  <si>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</si>
  <si>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</si>
  <si>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</si>
  <si>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</si>
  <si>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</si>
  <si>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</si>
  <si>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</si>
  <si>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</si>
  <si>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</si>
  <si>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</si>
  <si>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</si>
  <si>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</si>
  <si>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</si>
  <si>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</si>
  <si>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</si>
  <si>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</si>
  <si>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</si>
  <si>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</si>
  <si>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</si>
  <si>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</si>
  <si>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</si>
  <si>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</si>
  <si>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</si>
  <si>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</si>
  <si>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</si>
  <si>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</si>
  <si>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</si>
  <si>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</si>
  <si>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</si>
  <si>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</si>
  <si>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</si>
  <si>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</si>
  <si>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</si>
  <si>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</si>
  <si>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</si>
  <si>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</si>
  <si>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</si>
  <si>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</si>
  <si>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</si>
  <si>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</si>
  <si>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</si>
  <si>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</si>
  <si>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</si>
  <si>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</si>
  <si>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</si>
  <si>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</si>
  <si>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</si>
  <si>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</si>
  <si>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</si>
  <si>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</si>
  <si>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</si>
  <si>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</si>
  <si>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</si>
  <si>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</si>
  <si>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</si>
  <si>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</si>
  <si>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</si>
  <si>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</si>
  <si>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</si>
  <si>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</si>
  <si>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</si>
  <si>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</si>
  <si>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</si>
  <si>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</si>
  <si>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</si>
  <si>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</si>
  <si>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</si>
  <si>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</si>
  <si>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</si>
  <si>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</si>
  <si>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</si>
  <si>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</si>
  <si>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</si>
  <si>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</si>
  <si>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</si>
  <si>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</si>
  <si>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</si>
  <si>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</si>
  <si>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</si>
  <si>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</si>
  <si>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</si>
  <si>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</si>
  <si>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</si>
  <si>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</si>
  <si>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</si>
  <si>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</si>
  <si>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</si>
  <si>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</si>
  <si>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</si>
  <si>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</si>
  <si>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</si>
  <si>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</si>
  <si>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</si>
  <si>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</si>
  <si>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</si>
  <si>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</si>
  <si>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</si>
  <si>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</si>
  <si>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</si>
  <si>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</si>
  <si>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</si>
  <si>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</si>
  <si>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</si>
  <si>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</si>
  <si>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</si>
  <si>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</si>
  <si>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</si>
  <si>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</si>
  <si>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</si>
  <si>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</si>
  <si>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</si>
  <si>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</si>
  <si>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</si>
  <si>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</si>
  <si>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</si>
  <si>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</si>
  <si>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</si>
  <si>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</si>
  <si>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</si>
  <si>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</si>
  <si>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</si>
  <si>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</si>
  <si>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</si>
  <si>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</si>
  <si>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</si>
  <si>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</si>
  <si>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</si>
  <si>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</si>
  <si>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</si>
  <si>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</si>
  <si>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</si>
  <si>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</si>
  <si>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</si>
  <si>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</si>
  <si>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</si>
  <si>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</si>
  <si>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</si>
  <si>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</si>
  <si>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</si>
  <si>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</si>
  <si>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</si>
  <si>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</si>
  <si>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</si>
  <si>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</si>
  <si>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</si>
  <si>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</si>
  <si>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</si>
  <si>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</si>
  <si>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</si>
  <si>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</si>
  <si>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</si>
  <si>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</si>
  <si>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</si>
  <si>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</si>
  <si>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</si>
  <si>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</si>
  <si>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</si>
  <si>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</si>
  <si>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</si>
  <si>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</si>
  <si>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</si>
  <si>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</si>
  <si>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</si>
  <si>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</si>
  <si>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</si>
  <si>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</si>
  <si>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</si>
  <si>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</si>
  <si>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</si>
  <si>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</si>
  <si>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</si>
  <si>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</si>
  <si>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</si>
  <si>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</si>
  <si>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</si>
  <si>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</si>
  <si>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</si>
  <si>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</si>
  <si>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</si>
  <si>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</si>
  <si>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</si>
  <si>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</si>
  <si>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</si>
  <si>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</si>
  <si>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</si>
  <si>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</si>
  <si>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</si>
  <si>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</si>
  <si>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</si>
  <si>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</si>
  <si>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</si>
  <si>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</si>
  <si>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</si>
  <si>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</si>
  <si>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</si>
  <si>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</si>
  <si>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</si>
  <si>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</si>
  <si>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</si>
  <si>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</si>
  <si>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</si>
  <si>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</si>
  <si>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</si>
  <si>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</si>
  <si>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</si>
  <si>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</si>
  <si>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</si>
  <si>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</si>
  <si>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</si>
  <si>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</si>
  <si>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</si>
  <si>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</si>
  <si>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</si>
  <si>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</si>
  <si>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</si>
  <si>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</si>
  <si>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</si>
  <si>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</si>
  <si>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</si>
  <si>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</si>
  <si>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</si>
  <si>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</si>
  <si>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</si>
  <si>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</si>
  <si>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</si>
  <si>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</si>
  <si>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</si>
  <si>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</si>
  <si>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</si>
  <si>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</si>
  <si>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</si>
  <si>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</si>
  <si>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</si>
  <si>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</si>
  <si>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</si>
  <si>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</si>
  <si>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</si>
  <si>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</si>
  <si>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</si>
  <si>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</si>
  <si>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</si>
  <si>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</si>
  <si>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</si>
  <si>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</si>
  <si>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</si>
  <si>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</si>
  <si>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</si>
  <si>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</si>
  <si>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</si>
  <si>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</si>
  <si>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</si>
  <si>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</si>
  <si>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</si>
  <si>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</si>
  <si>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</si>
  <si>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</si>
  <si>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</si>
  <si>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</si>
  <si>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</si>
  <si>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</si>
  <si>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</si>
  <si>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</si>
  <si>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</si>
  <si>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</si>
  <si>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</si>
  <si>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</si>
  <si>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</si>
  <si>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</si>
  <si>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</si>
  <si>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</si>
  <si>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</si>
  <si>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</si>
  <si>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</si>
  <si>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</si>
  <si>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</si>
  <si>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</si>
  <si>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</si>
  <si>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</si>
  <si>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</si>
  <si>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</si>
  <si>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</si>
  <si>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</si>
  <si>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</si>
  <si>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</si>
  <si>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</si>
  <si>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</si>
  <si>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</si>
  <si>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</si>
  <si>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</si>
  <si>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</si>
  <si>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</si>
  <si>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</si>
  <si>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</si>
  <si>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</si>
  <si>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</si>
  <si>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</si>
  <si>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</si>
  <si>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</si>
  <si>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</si>
  <si>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</si>
  <si>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</si>
  <si>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</si>
  <si>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</si>
  <si>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</si>
  <si>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</si>
  <si>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</si>
  <si>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</si>
  <si>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</si>
  <si>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</si>
  <si>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</si>
  <si>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</si>
  <si>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</si>
  <si>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</si>
  <si>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</si>
  <si>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</si>
  <si>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</si>
  <si>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</si>
  <si>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</si>
  <si>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</si>
  <si>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</si>
  <si>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</si>
  <si>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</si>
  <si>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</si>
  <si>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</si>
  <si>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</si>
  <si>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</si>
  <si>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</si>
  <si>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</si>
  <si>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</si>
  <si>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</si>
  <si>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</si>
  <si>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</si>
  <si>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</si>
  <si>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</si>
  <si>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</si>
  <si>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</si>
  <si>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</si>
  <si>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</si>
  <si>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</si>
  <si>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</si>
  <si>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</si>
  <si>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</si>
  <si>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</si>
  <si>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</si>
  <si>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</si>
  <si>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</si>
  <si>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</si>
  <si>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</si>
  <si>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</si>
  <si>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</si>
  <si>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</si>
  <si>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</si>
  <si>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</si>
  <si>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</si>
  <si>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</si>
  <si>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</si>
  <si>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</si>
  <si>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</si>
  <si>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</si>
  <si>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</si>
  <si>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</si>
  <si>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</si>
  <si>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</si>
  <si>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</si>
  <si>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</si>
  <si>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</si>
  <si>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</si>
  <si>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</si>
  <si>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</si>
  <si>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</si>
  <si>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</si>
  <si>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</si>
  <si>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</si>
  <si>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</si>
  <si>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</si>
  <si>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</si>
  <si>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</si>
  <si>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</si>
  <si>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</si>
  <si>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</si>
  <si>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</si>
  <si>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</si>
  <si>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</si>
  <si>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</si>
  <si>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</si>
  <si>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</si>
  <si>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</si>
  <si>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</si>
  <si>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</si>
  <si>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</si>
  <si>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</si>
  <si>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</si>
  <si>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</si>
  <si>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</si>
  <si>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</si>
  <si>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</si>
  <si>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</si>
  <si>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</si>
  <si>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</si>
  <si>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</si>
  <si>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</si>
  <si>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</si>
  <si>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</si>
  <si>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</si>
  <si>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</si>
  <si>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</si>
  <si>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</si>
  <si>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</si>
  <si>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</si>
  <si>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</si>
  <si>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</si>
  <si>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</si>
  <si>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</si>
  <si>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</si>
  <si>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</si>
  <si>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</si>
  <si>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</si>
  <si>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</si>
  <si>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</si>
  <si>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</si>
  <si>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</si>
  <si>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</si>
  <si>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</si>
  <si>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</si>
  <si>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</si>
  <si>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</si>
  <si>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</si>
  <si>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</si>
  <si>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</si>
  <si>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</si>
  <si>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</si>
  <si>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</si>
  <si>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</si>
  <si>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</si>
  <si>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</si>
  <si>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</si>
  <si>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</si>
  <si>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</si>
  <si>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</si>
  <si>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</si>
  <si>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</si>
  <si>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</si>
  <si>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</si>
  <si>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</si>
  <si>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</si>
  <si>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</si>
  <si>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</si>
  <si>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</si>
  <si>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</si>
  <si>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</si>
  <si>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</si>
  <si>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</si>
  <si>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</si>
  <si>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</si>
  <si>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</si>
  <si>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</si>
  <si>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</si>
  <si>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</si>
  <si>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</si>
  <si>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</si>
  <si>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</si>
  <si>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</si>
  <si>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</si>
  <si>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</si>
  <si>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</si>
  <si>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</si>
  <si>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</si>
  <si>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</si>
  <si>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</si>
  <si>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</si>
  <si>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</si>
  <si>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</si>
  <si>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</si>
  <si>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</si>
  <si>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</si>
  <si>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</si>
  <si>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</si>
  <si>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</si>
  <si>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</si>
  <si>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</si>
  <si>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</si>
  <si>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</si>
  <si>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</si>
  <si>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</si>
  <si>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</si>
  <si>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</si>
  <si>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</si>
  <si>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</si>
  <si>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</si>
  <si>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</si>
  <si>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</si>
  <si>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</si>
  <si>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</si>
  <si>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</si>
  <si>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</si>
  <si>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</si>
  <si>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</si>
  <si>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</si>
  <si>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</si>
  <si>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</si>
  <si>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</si>
  <si>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</si>
  <si>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</si>
  <si>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</si>
  <si>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</si>
  <si>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</si>
  <si>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</si>
  <si>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</si>
  <si>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</si>
  <si>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</si>
  <si>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</si>
  <si>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</si>
  <si>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</si>
  <si>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</si>
  <si>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</si>
  <si>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</si>
  <si>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</si>
  <si>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</si>
  <si>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</si>
  <si>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</si>
  <si>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</si>
  <si>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</si>
  <si>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</si>
  <si>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</si>
  <si>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</si>
  <si>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</si>
  <si>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</si>
  <si>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</si>
  <si>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</si>
  <si>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</si>
  <si>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</si>
  <si>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</si>
  <si>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</si>
  <si>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</si>
  <si>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</si>
  <si>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</si>
  <si>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</si>
  <si>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</si>
  <si>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</si>
  <si>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</si>
  <si>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</si>
  <si>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</si>
  <si>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</si>
  <si>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</si>
  <si>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</si>
  <si>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</si>
  <si>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</si>
  <si>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</si>
  <si>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</si>
  <si>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</si>
  <si>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</si>
  <si>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</si>
  <si>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</si>
  <si>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</si>
  <si>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</si>
  <si>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</si>
  <si>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</si>
  <si>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</si>
  <si>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</si>
  <si>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</si>
  <si>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</si>
  <si>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</si>
  <si>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</si>
  <si>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</si>
  <si>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</si>
  <si>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</si>
  <si>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</si>
  <si>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</si>
  <si>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</si>
  <si>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</si>
  <si>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</si>
  <si>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</si>
  <si>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</si>
  <si>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</si>
  <si>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</si>
  <si>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</si>
  <si>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</si>
  <si>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</si>
  <si>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</si>
  <si>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</si>
  <si>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</si>
  <si>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</si>
  <si>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</si>
  <si>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</si>
  <si>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</si>
  <si>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</si>
  <si>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</si>
  <si>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</si>
  <si>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</si>
  <si>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</si>
  <si>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</si>
  <si>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</si>
  <si>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</si>
  <si>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</si>
  <si>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</si>
  <si>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</si>
  <si>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</si>
  <si>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</si>
  <si>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</si>
  <si>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</si>
  <si>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</si>
  <si>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</si>
  <si>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</si>
  <si>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</si>
  <si>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</si>
  <si>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</si>
  <si>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</si>
  <si>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</si>
  <si>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</si>
  <si>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</si>
  <si>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</si>
  <si>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</si>
  <si>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</si>
  <si>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</si>
  <si>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</si>
  <si>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</si>
  <si>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</si>
  <si>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</si>
  <si>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</si>
  <si>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</si>
  <si>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</si>
  <si>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</si>
  <si>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</si>
  <si>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</si>
  <si>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</si>
  <si>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</si>
  <si>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</si>
  <si>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</si>
  <si>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</si>
  <si>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</si>
  <si>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</si>
  <si>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</si>
  <si>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</si>
  <si>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</si>
  <si>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</si>
  <si>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</si>
  <si>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</si>
  <si>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</si>
  <si>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</si>
  <si>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</si>
  <si>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</si>
  <si>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</si>
  <si>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</si>
  <si>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</si>
  <si>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</si>
  <si>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</si>
  <si>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</si>
  <si>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</si>
  <si>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</si>
  <si>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</si>
  <si>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</si>
  <si>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</si>
  <si>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</si>
  <si>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</si>
  <si>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</si>
  <si>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</si>
  <si>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</si>
  <si>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</si>
  <si>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</si>
  <si>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</si>
  <si>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</si>
  <si>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</si>
  <si>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</si>
  <si>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</si>
  <si>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</si>
  <si>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</si>
  <si>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</si>
  <si>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</si>
  <si>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</si>
  <si>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</si>
  <si>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</si>
  <si>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</si>
  <si>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</si>
  <si>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</si>
  <si>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</si>
  <si>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</si>
  <si>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</si>
  <si>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</si>
  <si>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</si>
  <si>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</si>
  <si>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</si>
  <si>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</si>
  <si>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</si>
  <si>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</si>
  <si>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</si>
  <si>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</si>
  <si>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</si>
  <si>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</si>
  <si>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</si>
  <si>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</si>
  <si>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</si>
  <si>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</si>
  <si>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</si>
  <si>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</si>
  <si>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</si>
  <si>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</si>
  <si>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</si>
  <si>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</si>
  <si>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</si>
  <si>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</si>
  <si>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</si>
  <si>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</si>
  <si>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</si>
  <si>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</si>
  <si>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</si>
  <si>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</si>
  <si>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</si>
  <si>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</si>
  <si>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</si>
  <si>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</si>
  <si>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</si>
  <si>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</si>
  <si>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</si>
  <si>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</si>
  <si>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</si>
  <si>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</si>
  <si>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</si>
  <si>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</si>
  <si>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</si>
  <si>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</si>
  <si>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</si>
  <si>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</si>
  <si>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</si>
  <si>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</si>
  <si>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</si>
  <si>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</si>
  <si>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</si>
  <si>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</si>
  <si>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</si>
  <si>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</si>
  <si>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</si>
  <si>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</si>
  <si>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</si>
  <si>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</si>
  <si>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</si>
  <si>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</si>
  <si>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</si>
  <si>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</si>
  <si>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</si>
  <si>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</si>
  <si>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</si>
  <si>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</si>
  <si>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</si>
  <si>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</si>
  <si>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</si>
  <si>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</si>
  <si>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</si>
  <si>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</si>
  <si>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</si>
  <si>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</si>
  <si>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</si>
  <si>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</si>
  <si>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</si>
  <si>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</si>
  <si>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</si>
  <si>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</si>
  <si>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</si>
  <si>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</si>
  <si>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</si>
  <si>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</si>
  <si>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</si>
  <si>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</si>
  <si>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</si>
  <si>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</si>
  <si>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</si>
  <si>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</si>
  <si>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</si>
  <si>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</si>
  <si>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</si>
  <si>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</si>
  <si>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</si>
  <si>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</si>
  <si>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</si>
  <si>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</si>
  <si>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</si>
  <si>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</si>
  <si>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</si>
  <si>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</si>
  <si>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</si>
  <si>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</si>
  <si>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</si>
  <si>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</si>
  <si>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</si>
  <si>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</si>
  <si>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</si>
  <si>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</si>
  <si>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</si>
  <si>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</si>
  <si>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</si>
  <si>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</si>
  <si>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</si>
  <si>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</si>
  <si>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</si>
  <si>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</si>
  <si>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</si>
  <si>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</si>
  <si>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</si>
  <si>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</si>
  <si>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</si>
  <si>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</si>
  <si>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</si>
  <si>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</si>
  <si>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</si>
  <si>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</si>
  <si>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</si>
  <si>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</si>
  <si>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</si>
  <si>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</si>
  <si>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</si>
  <si>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</si>
  <si>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</si>
  <si>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</si>
  <si>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</si>
  <si>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</si>
  <si>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</si>
  <si>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</si>
  <si>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</si>
  <si>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</si>
  <si>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</si>
  <si>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</si>
  <si>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</si>
  <si>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</si>
  <si>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</si>
  <si>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</si>
  <si>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</si>
  <si>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</si>
  <si>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</si>
  <si>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</si>
  <si>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</si>
  <si>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</si>
  <si>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</si>
  <si>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</si>
  <si>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</si>
  <si>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</si>
  <si>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</si>
  <si>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</si>
  <si>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</si>
  <si>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</si>
  <si>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</si>
  <si>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</si>
  <si>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</si>
  <si>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</si>
  <si>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</si>
  <si>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</si>
  <si>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</si>
  <si>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</si>
  <si>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</si>
  <si>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</si>
  <si>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</si>
  <si>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</si>
  <si>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</si>
  <si>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</si>
  <si>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</si>
  <si>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</si>
  <si>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</si>
  <si>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</si>
  <si>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</si>
  <si>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</si>
  <si>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</si>
  <si>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</si>
  <si>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</si>
  <si>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</si>
  <si>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</si>
  <si>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</si>
  <si>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</si>
  <si>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</si>
  <si>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</si>
  <si>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</si>
  <si>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</si>
  <si>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</si>
  <si>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</si>
  <si>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</si>
  <si>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</si>
  <si>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</si>
  <si>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</si>
  <si>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</si>
  <si>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</si>
  <si>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</si>
  <si>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</si>
  <si>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</si>
  <si>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</si>
  <si>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</si>
  <si>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</si>
  <si>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</si>
  <si>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</si>
  <si>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</si>
  <si>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</si>
  <si>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</si>
  <si>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</si>
  <si>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</si>
  <si>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</si>
  <si>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</si>
  <si>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</si>
  <si>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</si>
  <si>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</si>
  <si>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</si>
  <si>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</si>
  <si>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</si>
  <si>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</si>
  <si>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</si>
  <si>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</si>
  <si>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</si>
  <si>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</si>
  <si>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</si>
  <si>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</si>
  <si>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</si>
  <si>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</si>
  <si>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</si>
  <si>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</si>
  <si>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</si>
  <si>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</si>
  <si>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</si>
  <si>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</si>
  <si>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</si>
  <si>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</si>
  <si>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</si>
  <si>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</si>
  <si>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</si>
  <si>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</si>
  <si>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</si>
  <si>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</si>
  <si>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</si>
  <si>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</si>
  <si>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</si>
  <si>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</si>
  <si>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</si>
  <si>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</si>
  <si>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</si>
  <si>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</si>
  <si>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</si>
  <si>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</si>
  <si>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</si>
  <si>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</si>
  <si>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</si>
  <si>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</si>
  <si>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</si>
  <si>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</si>
  <si>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</si>
  <si>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</si>
  <si>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</si>
  <si>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</si>
  <si>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</si>
  <si>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</si>
  <si>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</si>
  <si>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</si>
  <si>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</si>
  <si>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</si>
  <si>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</si>
  <si>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</si>
  <si>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</si>
  <si>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</si>
  <si>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</si>
  <si>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</si>
  <si>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</si>
  <si>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</si>
  <si>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</si>
  <si>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</si>
  <si>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</si>
  <si>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</si>
  <si>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</si>
  <si>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</si>
  <si>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</si>
  <si>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</si>
  <si>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</si>
  <si>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</si>
  <si>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</si>
  <si>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</si>
  <si>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</si>
  <si>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</si>
  <si>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</si>
  <si>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</si>
  <si>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</si>
  <si>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</si>
  <si>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</si>
  <si>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</si>
  <si>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</si>
  <si>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</si>
  <si>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</si>
  <si>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</si>
  <si>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</si>
  <si>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</si>
  <si>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</si>
  <si>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</si>
  <si>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</si>
  <si>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</si>
  <si>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</si>
  <si>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</si>
  <si>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</si>
  <si>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</si>
  <si>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</si>
  <si>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</si>
  <si>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</si>
  <si>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</si>
  <si>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</si>
  <si>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</si>
  <si>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</si>
  <si>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</si>
  <si>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</si>
  <si>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</si>
  <si>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</si>
  <si>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</si>
  <si>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</si>
  <si>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</si>
  <si>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</si>
  <si>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</si>
  <si>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</si>
  <si>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</si>
  <si>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</si>
  <si>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</si>
  <si>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</si>
  <si>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</si>
  <si>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</si>
  <si>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</si>
  <si>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</si>
  <si>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</si>
  <si>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</si>
  <si>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</si>
  <si>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</si>
  <si>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</si>
  <si>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</si>
  <si>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</si>
  <si>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</si>
  <si>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</si>
  <si>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</si>
  <si>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</si>
  <si>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</si>
  <si>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</si>
  <si>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</si>
  <si>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</si>
  <si>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</si>
  <si>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</si>
  <si>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</si>
  <si>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</si>
  <si>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</si>
  <si>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</si>
  <si>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</si>
  <si>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</si>
  <si>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</si>
  <si>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</si>
  <si>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</si>
  <si>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</si>
  <si>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</si>
  <si>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</si>
  <si>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</si>
  <si>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</si>
  <si>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</si>
  <si>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</si>
  <si>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</si>
  <si>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</si>
  <si>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</si>
  <si>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</si>
  <si>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</si>
  <si>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</si>
  <si>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</si>
  <si>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</si>
  <si>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</si>
  <si>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</si>
  <si>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</si>
  <si>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</si>
  <si>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</si>
  <si>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</si>
  <si>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</si>
  <si>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</si>
  <si>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</si>
  <si>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</si>
  <si>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</si>
  <si>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</si>
  <si>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</si>
  <si>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</si>
  <si>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</si>
  <si>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</si>
  <si>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</si>
  <si>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</si>
  <si>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</si>
  <si>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</si>
  <si>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</si>
  <si>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</si>
  <si>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</si>
  <si>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</si>
  <si>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</si>
  <si>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</si>
  <si>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</si>
  <si>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</si>
  <si>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</si>
  <si>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</si>
  <si>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</si>
  <si>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</si>
  <si>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</si>
  <si>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</si>
  <si>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</si>
  <si>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</si>
  <si>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</si>
  <si>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</si>
  <si>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</si>
  <si>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</si>
  <si>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</si>
  <si>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</si>
  <si>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</si>
  <si>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</si>
  <si>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</si>
  <si>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</si>
  <si>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</si>
  <si>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</si>
  <si>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</si>
  <si>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</si>
  <si>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</si>
  <si>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</si>
  <si>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</si>
  <si>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</si>
  <si>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</si>
  <si>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</si>
  <si>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</si>
  <si>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</si>
  <si>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</si>
  <si>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</si>
  <si>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</si>
  <si>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</si>
  <si>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</si>
  <si>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</si>
  <si>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</si>
  <si>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</si>
  <si>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</si>
  <si>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</si>
  <si>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</si>
  <si>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</si>
  <si>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</si>
  <si>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</si>
  <si>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</si>
  <si>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</si>
  <si>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</si>
  <si>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</si>
  <si>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</si>
  <si>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</si>
  <si>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</si>
  <si>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</si>
  <si>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</si>
  <si>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</si>
  <si>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</si>
  <si>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</si>
  <si>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</si>
  <si>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</si>
  <si>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</si>
  <si>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</si>
  <si>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</si>
  <si>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</si>
  <si>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</si>
  <si>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</si>
  <si>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</si>
  <si>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</si>
  <si>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</si>
  <si>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</si>
  <si>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</si>
  <si>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</si>
  <si>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</si>
  <si>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</si>
  <si>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</si>
  <si>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</si>
  <si>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</si>
  <si>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</si>
  <si>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</si>
  <si>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</si>
  <si>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</si>
  <si>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</si>
  <si>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</si>
  <si>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</si>
  <si>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</si>
  <si>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</si>
  <si>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</si>
  <si>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</si>
  <si>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</si>
  <si>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</si>
  <si>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</si>
  <si>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</si>
  <si>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</si>
  <si>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</si>
  <si>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</si>
  <si>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</si>
  <si>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</si>
  <si>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</si>
  <si>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</si>
  <si>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</si>
  <si>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</si>
  <si>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</si>
  <si>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</si>
  <si>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</si>
  <si>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</si>
  <si>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</si>
  <si>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</si>
  <si>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</si>
  <si>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</si>
  <si>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</si>
  <si>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</si>
  <si>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</si>
  <si>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</si>
  <si>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</si>
  <si>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</si>
  <si>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</si>
  <si>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</si>
  <si>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</si>
  <si>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</si>
  <si>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</si>
  <si>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</si>
  <si>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</si>
  <si>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</si>
  <si>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</si>
  <si>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</si>
  <si>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</si>
  <si>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</si>
  <si>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</si>
  <si>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</si>
  <si>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</si>
  <si>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</si>
  <si>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</si>
  <si>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</si>
  <si>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</si>
  <si>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</si>
  <si>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</si>
  <si>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</si>
  <si>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</si>
  <si>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</si>
  <si>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</si>
  <si>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</si>
  <si>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</si>
  <si>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</si>
  <si>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</si>
  <si>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</si>
  <si>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</si>
  <si>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</si>
  <si>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</si>
  <si>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</si>
  <si>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</si>
  <si>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</si>
  <si>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</si>
  <si>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</si>
  <si>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</si>
  <si>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</si>
  <si>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</si>
  <si>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</si>
  <si>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</si>
  <si>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</si>
  <si>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</si>
  <si>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</si>
  <si>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</si>
  <si>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</si>
  <si>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</si>
  <si>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</si>
  <si>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</si>
  <si>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</si>
  <si>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</si>
  <si>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</si>
  <si>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</si>
  <si>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</si>
  <si>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</si>
  <si>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</si>
  <si>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</si>
  <si>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</si>
  <si>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</si>
  <si>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</si>
  <si>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</si>
  <si>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</si>
  <si>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</si>
  <si>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</si>
  <si>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</si>
  <si>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</si>
  <si>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</si>
  <si>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</si>
  <si>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</si>
  <si>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</si>
  <si>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</si>
  <si>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</si>
  <si>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</si>
  <si>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</si>
  <si>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</si>
  <si>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</si>
  <si>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</si>
  <si>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</si>
  <si>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</si>
  <si>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</si>
  <si>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</si>
  <si>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</si>
  <si>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</si>
  <si>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</si>
  <si>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</si>
  <si>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</si>
  <si>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</si>
  <si>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</si>
  <si>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</si>
  <si>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</si>
  <si>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</si>
  <si>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</si>
  <si>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</si>
  <si>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</si>
  <si>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</si>
  <si>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</si>
  <si>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</si>
  <si>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</si>
  <si>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</si>
  <si>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</si>
  <si>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</si>
  <si>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</si>
  <si>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</si>
  <si>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</si>
  <si>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</si>
  <si>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</si>
  <si>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</si>
  <si>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</si>
  <si>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</si>
  <si>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</si>
  <si>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</si>
  <si>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</si>
  <si>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</si>
  <si>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</si>
  <si>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</si>
  <si>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</si>
  <si>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</si>
  <si>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</si>
  <si>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</si>
  <si>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</si>
  <si>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</si>
  <si>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</si>
  <si>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</si>
  <si>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</si>
  <si>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</si>
  <si>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</si>
  <si>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</si>
  <si>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</si>
  <si>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</si>
  <si>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</si>
  <si>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</si>
  <si>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</si>
  <si>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</si>
  <si>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</si>
  <si>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</si>
  <si>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</si>
  <si>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</si>
  <si>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</si>
  <si>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</si>
  <si>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</si>
  <si>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</si>
  <si>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</si>
  <si>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</si>
  <si>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</si>
  <si>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</si>
  <si>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</si>
  <si>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</si>
  <si>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</si>
  <si>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</si>
  <si>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</si>
  <si>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</si>
  <si>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</si>
  <si>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</si>
  <si>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</si>
  <si>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</si>
  <si>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</si>
  <si>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</si>
  <si>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</si>
  <si>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</si>
  <si>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</si>
  <si>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</si>
  <si>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</si>
  <si>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</si>
  <si>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</si>
  <si>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</si>
  <si>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</si>
  <si>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</si>
  <si>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</si>
  <si>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</si>
  <si>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</si>
  <si>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</si>
  <si>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</si>
  <si>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</si>
  <si>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</si>
  <si>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</si>
  <si>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</si>
  <si>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</si>
  <si>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</si>
  <si>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</si>
  <si>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</si>
  <si>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</si>
  <si>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</si>
  <si>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</si>
  <si>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</si>
  <si>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</si>
  <si>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</si>
  <si>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</si>
  <si>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</si>
  <si>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</si>
  <si>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</si>
  <si>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</si>
  <si>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</si>
  <si>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</si>
  <si>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</si>
  <si>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</si>
  <si>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</si>
  <si>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</si>
  <si>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</si>
  <si>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</si>
  <si>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</si>
  <si>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</si>
  <si>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</si>
  <si>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</si>
  <si>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</si>
  <si>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</si>
  <si>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</si>
  <si>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</si>
  <si>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</si>
  <si>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</si>
  <si>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</si>
  <si>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</si>
  <si>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</si>
  <si>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</si>
  <si>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</si>
  <si>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</si>
  <si>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</si>
  <si>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</si>
  <si>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</si>
  <si>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</si>
  <si>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</si>
  <si>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</si>
  <si>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</si>
  <si>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</si>
  <si>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</si>
  <si>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</si>
  <si>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</si>
  <si>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</si>
  <si>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</si>
  <si>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</si>
  <si>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</si>
  <si>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</si>
  <si>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</si>
  <si>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</si>
  <si>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</si>
  <si>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</si>
  <si>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</si>
  <si>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</si>
  <si>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</si>
  <si>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</si>
  <si>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</si>
  <si>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</si>
  <si>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</si>
  <si>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</si>
  <si>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</si>
  <si>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</si>
  <si>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</si>
  <si>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</si>
  <si>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</si>
  <si>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</si>
  <si>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</si>
  <si>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</si>
  <si>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</si>
  <si>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</si>
  <si>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</si>
  <si>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</si>
  <si>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</si>
  <si>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</si>
  <si>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</si>
  <si>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</si>
  <si>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</si>
  <si>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</si>
  <si>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</si>
  <si>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</si>
  <si>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</si>
  <si>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</si>
  <si>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</si>
  <si>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</si>
  <si>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</si>
  <si>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</si>
  <si>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</si>
  <si>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</si>
  <si>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</si>
  <si>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</si>
  <si>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</si>
  <si>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</si>
  <si>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</si>
  <si>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</si>
  <si>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</si>
  <si>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</si>
  <si>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</si>
  <si>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</si>
  <si>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</si>
  <si>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</si>
  <si>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</si>
  <si>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</si>
  <si>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</si>
  <si>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</si>
  <si>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</si>
  <si>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</si>
  <si>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</si>
  <si>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</si>
  <si>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</si>
  <si>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</si>
  <si>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</si>
  <si>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</si>
  <si>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</si>
  <si>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</si>
  <si>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</si>
  <si>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</si>
  <si>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</si>
  <si>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</si>
  <si>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</si>
  <si>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</si>
  <si>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</si>
  <si>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</si>
  <si>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</si>
  <si>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</si>
  <si>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</si>
  <si>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</si>
  <si>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</si>
  <si>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</si>
  <si>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</si>
  <si>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</si>
  <si>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</si>
  <si>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</si>
  <si>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</si>
  <si>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</si>
  <si>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</si>
  <si>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</si>
  <si>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</si>
  <si>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</si>
  <si>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</si>
  <si>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</si>
  <si>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</si>
  <si>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</si>
  <si>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</si>
  <si>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</si>
  <si>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</si>
  <si>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</si>
  <si>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</si>
  <si>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</si>
  <si>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</si>
  <si>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</si>
  <si>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</si>
  <si>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</si>
  <si>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</si>
  <si>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</si>
  <si>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</si>
  <si>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</si>
  <si>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</si>
  <si>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</si>
  <si>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</si>
  <si>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</si>
  <si>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</si>
  <si>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</si>
  <si>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</si>
  <si>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</si>
  <si>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</si>
  <si>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</si>
  <si>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</si>
  <si>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</si>
  <si>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</si>
  <si>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</si>
  <si>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</si>
  <si>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</si>
  <si>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</si>
  <si>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</si>
  <si>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</si>
  <si>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</si>
  <si>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</si>
  <si>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</si>
  <si>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</si>
  <si>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</si>
  <si>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</si>
  <si>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</si>
  <si>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</si>
  <si>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</si>
  <si>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</si>
  <si>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</si>
  <si>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</si>
  <si>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</si>
  <si>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</si>
  <si>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</si>
  <si>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</si>
  <si>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</si>
  <si>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</si>
  <si>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</si>
  <si>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</si>
  <si>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</si>
  <si>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</si>
  <si>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</si>
  <si>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</si>
  <si>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</si>
  <si>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</si>
  <si>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</si>
  <si>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</si>
  <si>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</si>
  <si>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</si>
  <si>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</si>
  <si>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</si>
  <si>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</si>
  <si>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</si>
  <si>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</si>
  <si>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</si>
  <si>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</si>
  <si>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</si>
  <si>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</si>
  <si>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</si>
  <si>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</si>
  <si>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</si>
  <si>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</si>
  <si>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</si>
  <si>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</si>
  <si>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</si>
  <si>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</si>
  <si>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</si>
  <si>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</si>
  <si>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</si>
  <si>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</si>
  <si>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</si>
  <si>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</si>
  <si>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</si>
  <si>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</si>
  <si>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</si>
  <si>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</si>
  <si>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</si>
  <si>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</si>
  <si>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</si>
  <si>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</si>
  <si>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</si>
  <si>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</si>
  <si>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</si>
  <si>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</si>
  <si>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</si>
  <si>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</si>
  <si>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</si>
  <si>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</si>
  <si>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</si>
  <si>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</si>
  <si>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</si>
  <si>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</si>
  <si>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</si>
  <si>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</si>
  <si>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</si>
  <si>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</si>
  <si>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</si>
  <si>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</si>
  <si>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</si>
  <si>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</si>
  <si>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</si>
  <si>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</si>
  <si>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</si>
  <si>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</si>
  <si>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</si>
  <si>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</si>
  <si>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</si>
  <si>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</si>
  <si>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</si>
  <si>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</si>
  <si>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</si>
  <si>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</si>
  <si>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</si>
  <si>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</si>
  <si>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</si>
  <si>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</si>
  <si>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</si>
  <si>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</si>
  <si>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</si>
  <si>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</si>
  <si>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</si>
  <si>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</si>
  <si>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</si>
  <si>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</si>
  <si>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</si>
  <si>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</si>
  <si>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</si>
  <si>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</si>
  <si>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</si>
  <si>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</si>
  <si>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</si>
  <si>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</si>
  <si>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</si>
  <si>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</si>
  <si>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</si>
  <si>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</si>
  <si>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</si>
  <si>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</si>
  <si>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</si>
  <si>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</si>
  <si>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</si>
  <si>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</si>
  <si>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</si>
  <si>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</si>
  <si>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</si>
  <si>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</si>
  <si>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</si>
  <si>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</si>
  <si>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</si>
  <si>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</si>
  <si>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</si>
  <si>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</si>
  <si>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</si>
  <si>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</si>
  <si>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</si>
  <si>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</si>
  <si>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</si>
  <si>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</si>
  <si>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</si>
  <si>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</si>
  <si>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</si>
  <si>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</si>
  <si>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</si>
  <si>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</si>
  <si>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</si>
  <si>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</si>
  <si>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</si>
  <si>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</si>
  <si>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</si>
  <si>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</si>
  <si>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</si>
  <si>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</si>
  <si>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</si>
  <si>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</si>
  <si>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</si>
  <si>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</si>
  <si>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</si>
  <si>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</si>
  <si>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</si>
  <si>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</si>
  <si>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</si>
  <si>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</si>
  <si>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</si>
  <si>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</si>
  <si>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</si>
  <si>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</si>
  <si>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</si>
  <si>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</si>
  <si>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</si>
  <si>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</si>
  <si>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</si>
  <si>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</si>
  <si>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</si>
  <si>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</si>
  <si>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</si>
  <si>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</si>
  <si>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</si>
  <si>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</si>
  <si>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</si>
  <si>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</si>
  <si>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</si>
  <si>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</si>
  <si>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</si>
  <si>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</si>
  <si>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</si>
  <si>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</si>
  <si>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</si>
  <si>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</si>
  <si>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</si>
  <si>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</si>
  <si>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</si>
  <si>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</si>
  <si>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</si>
  <si>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</si>
  <si>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</si>
  <si>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</si>
  <si>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</si>
  <si>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</si>
  <si>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</si>
  <si>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</si>
  <si>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</si>
  <si>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</si>
  <si>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</si>
  <si>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</si>
  <si>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</si>
  <si>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</si>
  <si>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</si>
  <si>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</si>
  <si>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</si>
  <si>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</si>
  <si>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</si>
  <si>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</si>
  <si>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</si>
  <si>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</si>
  <si>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</si>
  <si>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</si>
  <si>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</si>
  <si>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</si>
  <si>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</si>
  <si>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</si>
  <si>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</si>
  <si>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</si>
  <si>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</si>
  <si>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</si>
  <si>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</si>
  <si>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</si>
  <si>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</si>
  <si>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</si>
  <si>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</si>
  <si>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</si>
  <si>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</si>
  <si>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</si>
  <si>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</si>
  <si>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</si>
  <si>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</si>
  <si>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</si>
  <si>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</si>
  <si>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</si>
  <si>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</si>
  <si>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</si>
  <si>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</si>
  <si>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</si>
  <si>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</si>
  <si>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</si>
  <si>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</si>
  <si>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</si>
  <si>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</si>
  <si>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</si>
  <si>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</si>
  <si>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</si>
  <si>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</si>
  <si>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</si>
  <si>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</si>
  <si>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</si>
  <si>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</si>
  <si>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</si>
  <si>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</si>
  <si>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</si>
  <si>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</si>
  <si>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</si>
  <si>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</si>
  <si>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</si>
  <si>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</si>
  <si>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</si>
  <si>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</si>
  <si>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</si>
  <si>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</si>
  <si>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</si>
  <si>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</si>
  <si>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</si>
  <si>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</si>
  <si>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</si>
  <si>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</si>
  <si>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</si>
  <si>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</si>
  <si>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</si>
  <si>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</si>
  <si>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</si>
  <si>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</si>
  <si>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</si>
  <si>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</si>
  <si>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</si>
  <si>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</si>
  <si>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</si>
  <si>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</si>
  <si>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</si>
  <si>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</si>
  <si>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</si>
  <si>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</si>
  <si>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</si>
  <si>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</si>
  <si>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</si>
  <si>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</si>
  <si>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</si>
  <si>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</si>
  <si>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</si>
  <si>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</si>
  <si>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</si>
  <si>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</si>
  <si>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</si>
  <si>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</si>
  <si>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</si>
  <si>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</si>
  <si>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</si>
  <si>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</si>
  <si>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</si>
  <si>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</si>
  <si>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</si>
  <si>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</si>
  <si>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</si>
  <si>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</si>
  <si>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</si>
  <si>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</si>
  <si>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</si>
  <si>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</si>
  <si>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</si>
  <si>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</si>
  <si>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</si>
  <si>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</si>
  <si>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</si>
  <si>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</si>
  <si>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</si>
  <si>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</si>
  <si>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</si>
  <si>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</si>
  <si>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</si>
  <si>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</si>
  <si>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</si>
  <si>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</si>
  <si>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</si>
  <si>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</si>
  <si>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</si>
  <si>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</si>
  <si>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</si>
  <si>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</si>
  <si>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</si>
  <si>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</si>
  <si>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</si>
  <si>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</si>
  <si>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</si>
  <si>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</si>
  <si>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</si>
  <si>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</si>
  <si>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</si>
  <si>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</si>
  <si>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</si>
  <si>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</si>
  <si>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</si>
  <si>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</si>
  <si>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</si>
  <si>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</si>
  <si>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</si>
  <si>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</si>
  <si>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</si>
  <si>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</si>
  <si>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</si>
  <si>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</si>
  <si>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</si>
  <si>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</si>
  <si>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</si>
  <si>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</si>
  <si>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</si>
  <si>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</si>
  <si>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</si>
  <si>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</si>
  <si>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</si>
  <si>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</si>
  <si>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</si>
  <si>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</si>
  <si>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</si>
  <si>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</si>
  <si>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</si>
  <si>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</si>
  <si>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</si>
  <si>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</si>
  <si>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</si>
  <si>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</si>
  <si>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</si>
  <si>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</si>
  <si>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</si>
  <si>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</si>
  <si>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</si>
  <si>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</si>
  <si>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</si>
  <si>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</si>
  <si>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</si>
  <si>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</si>
  <si>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</si>
  <si>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</si>
  <si>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</si>
  <si>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</si>
  <si>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</si>
  <si>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</si>
  <si>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</si>
  <si>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</si>
  <si>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</si>
  <si>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</si>
  <si>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</si>
  <si>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</si>
  <si>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</si>
  <si>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</si>
  <si>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</si>
  <si>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</si>
  <si>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</si>
  <si>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</si>
  <si>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</si>
  <si>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</si>
  <si>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</si>
  <si>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</si>
  <si>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</si>
  <si>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</si>
  <si>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</si>
  <si>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</si>
  <si>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</si>
  <si>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</si>
  <si>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</si>
  <si>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</si>
  <si>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</si>
  <si>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</si>
  <si>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</si>
  <si>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</si>
  <si>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</si>
  <si>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</si>
  <si>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</si>
  <si>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</si>
  <si>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</si>
  <si>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</si>
  <si>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</si>
  <si>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</si>
  <si>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</si>
  <si>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</si>
  <si>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</si>
  <si>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</si>
  <si>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</si>
  <si>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</si>
  <si>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</si>
  <si>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</si>
  <si>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</si>
  <si>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</si>
  <si>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</si>
  <si>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</si>
  <si>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</si>
  <si>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</si>
  <si>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</si>
  <si>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</si>
  <si>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</si>
  <si>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</si>
  <si>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</si>
  <si>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</si>
  <si>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</si>
  <si>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</si>
  <si>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</si>
  <si>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</si>
  <si>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</si>
  <si>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</si>
  <si>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</si>
  <si>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</si>
  <si>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</si>
  <si>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</si>
  <si>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</si>
  <si>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</si>
  <si>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</si>
  <si>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</si>
  <si>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</si>
  <si>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</si>
  <si>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</si>
  <si>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</si>
  <si>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</si>
  <si>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</si>
  <si>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</si>
  <si>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</si>
  <si>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</si>
  <si>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</si>
  <si>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</si>
  <si>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</si>
  <si>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</si>
  <si>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</si>
  <si>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</si>
  <si>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</si>
  <si>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</si>
  <si>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</si>
  <si>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</si>
  <si>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</si>
  <si>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</si>
  <si>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</si>
  <si>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</si>
  <si>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</si>
  <si>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</si>
  <si>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</si>
  <si>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</si>
  <si>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</si>
  <si>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</si>
  <si>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</si>
  <si>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</si>
  <si>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</si>
  <si>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</si>
  <si>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</si>
  <si>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</si>
  <si>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</si>
  <si>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</si>
  <si>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</si>
  <si>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</si>
  <si>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</si>
  <si>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</si>
  <si>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</si>
  <si>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</si>
  <si>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</si>
  <si>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</si>
  <si>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</si>
  <si>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</si>
  <si>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</si>
  <si>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</si>
  <si>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</si>
  <si>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</si>
  <si>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</si>
  <si>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</si>
  <si>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</si>
  <si>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</si>
  <si>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</si>
  <si>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</si>
  <si>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</si>
  <si>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</si>
  <si>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</si>
  <si>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</si>
  <si>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</si>
  <si>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</si>
  <si>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</si>
  <si>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</si>
  <si>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</si>
  <si>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</si>
  <si>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</si>
  <si>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</si>
  <si>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</si>
  <si>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</si>
  <si>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</si>
  <si>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</si>
  <si>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</si>
  <si>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</si>
  <si>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</si>
  <si>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</si>
  <si>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</si>
  <si>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</si>
  <si>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</si>
  <si>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</si>
  <si>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</si>
  <si>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</si>
  <si>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</si>
  <si>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</si>
  <si>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</si>
  <si>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</si>
  <si>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</si>
  <si>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</si>
  <si>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</si>
  <si>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</si>
  <si>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</si>
  <si>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</si>
  <si>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</si>
  <si>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</si>
  <si>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</si>
  <si>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</si>
  <si>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</si>
  <si>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</si>
  <si>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</si>
  <si>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</si>
  <si>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</si>
  <si>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</si>
  <si>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</si>
  <si>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</si>
  <si>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</si>
  <si>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</si>
  <si>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</si>
  <si>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</si>
  <si>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</si>
  <si>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</si>
  <si>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</si>
  <si>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</si>
  <si>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</si>
  <si>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</si>
  <si>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</si>
  <si>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</si>
  <si>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</si>
  <si>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</si>
  <si>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</si>
  <si>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</si>
  <si>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</si>
  <si>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</si>
  <si>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</si>
  <si>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</si>
  <si>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</si>
  <si>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</si>
  <si>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</si>
  <si>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</si>
  <si>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</si>
  <si>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</si>
  <si>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</si>
  <si>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</si>
  <si>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</si>
  <si>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</si>
  <si>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</si>
  <si>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</si>
  <si>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</si>
  <si>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</si>
  <si>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</si>
  <si>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</si>
  <si>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</si>
  <si>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</si>
  <si>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</si>
  <si>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</si>
  <si>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</si>
  <si>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</si>
  <si>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</si>
  <si>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</si>
  <si>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</si>
  <si>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</si>
  <si>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</si>
  <si>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</si>
  <si>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</si>
  <si>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</si>
  <si>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</si>
  <si>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</si>
  <si>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</si>
  <si>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</si>
  <si>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</si>
  <si>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</si>
  <si>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</si>
  <si>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</si>
  <si>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</si>
  <si>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</si>
  <si>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</si>
  <si>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</si>
  <si>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</si>
  <si>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</si>
  <si>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</si>
  <si>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</si>
  <si>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</si>
  <si>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</si>
  <si>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</si>
  <si>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</si>
  <si>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</si>
  <si>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</si>
  <si>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</si>
  <si>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</si>
  <si>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</si>
  <si>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</si>
  <si>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</si>
  <si>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</si>
  <si>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</si>
  <si>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</si>
  <si>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</si>
  <si>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</si>
  <si>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</si>
  <si>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</si>
  <si>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</si>
  <si>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</si>
  <si>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</si>
  <si>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</si>
  <si>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</si>
  <si>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</si>
  <si>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</si>
  <si>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</si>
  <si>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</si>
  <si>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</si>
  <si>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</si>
  <si>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</si>
  <si>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</si>
  <si>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</si>
  <si>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</si>
  <si>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</si>
  <si>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</si>
  <si>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</si>
  <si>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</si>
  <si>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</si>
  <si>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</si>
  <si>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</si>
  <si>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</si>
  <si>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</si>
  <si>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</si>
  <si>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</si>
  <si>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</si>
  <si>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</si>
  <si>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</si>
  <si>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</si>
  <si>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</si>
  <si>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</si>
  <si>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</si>
  <si>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</si>
  <si>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</si>
  <si>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</si>
  <si>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</si>
  <si>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</si>
  <si>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</si>
  <si>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</si>
  <si>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</si>
  <si>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</si>
  <si>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</si>
  <si>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</si>
  <si>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</si>
  <si>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</si>
  <si>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</si>
  <si>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</si>
  <si>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</si>
  <si>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</si>
  <si>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</si>
  <si>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</si>
  <si>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</si>
  <si>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</si>
  <si>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</si>
  <si>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</si>
  <si>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</si>
  <si>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</si>
  <si>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</si>
  <si>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</si>
  <si>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</si>
  <si>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</si>
  <si>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</si>
  <si>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</si>
  <si>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</si>
  <si>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</si>
  <si>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</si>
  <si>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</si>
  <si>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</si>
  <si>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</si>
  <si>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</si>
  <si>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</si>
  <si>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</si>
  <si>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</si>
  <si>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</si>
  <si>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</si>
  <si>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</si>
  <si>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</si>
  <si>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</si>
  <si>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</si>
  <si>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</si>
  <si>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</si>
  <si>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</si>
  <si>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</si>
  <si>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</si>
  <si>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</si>
  <si>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</si>
  <si>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</si>
  <si>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</si>
  <si>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</si>
  <si>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</si>
  <si>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</si>
  <si>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</si>
  <si>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</si>
  <si>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</si>
  <si>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</si>
  <si>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</si>
  <si>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</si>
  <si>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</si>
  <si>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</si>
  <si>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</si>
  <si>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</si>
  <si>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</si>
  <si>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</si>
  <si>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</si>
  <si>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</si>
  <si>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</si>
  <si>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</si>
  <si>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</si>
  <si>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</si>
  <si>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</si>
  <si>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</si>
  <si>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</si>
  <si>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</si>
  <si>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</si>
  <si>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</si>
  <si>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</si>
  <si>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</si>
  <si>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</si>
  <si>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</si>
  <si>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</si>
  <si>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</si>
  <si>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</si>
  <si>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</si>
  <si>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</si>
  <si>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</si>
  <si>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</si>
  <si>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</si>
  <si>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</si>
  <si>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</si>
  <si>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</si>
  <si>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</si>
  <si>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</si>
  <si>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</si>
  <si>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</si>
  <si>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</si>
  <si>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</si>
  <si>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</si>
  <si>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</si>
  <si>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</si>
  <si>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</si>
  <si>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</si>
  <si>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</si>
  <si>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</si>
  <si>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</si>
  <si>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</si>
  <si>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</si>
  <si>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</si>
  <si>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</si>
  <si>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</si>
  <si>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</si>
  <si>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</si>
  <si>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</si>
  <si>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</si>
  <si>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</si>
  <si>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</si>
  <si>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</si>
  <si>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</si>
  <si>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</si>
  <si>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</si>
  <si>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</si>
  <si>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</si>
  <si>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</si>
  <si>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</si>
  <si>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</si>
  <si>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</si>
  <si>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</si>
  <si>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</si>
  <si>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</si>
  <si>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</si>
  <si>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</si>
  <si>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</si>
  <si>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</si>
  <si>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</si>
  <si>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</si>
  <si>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</si>
  <si>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</si>
  <si>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</si>
  <si>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</si>
  <si>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</si>
  <si>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</si>
  <si>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</si>
  <si>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</si>
  <si>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</si>
  <si>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</si>
  <si>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</si>
  <si>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</si>
  <si>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</si>
  <si>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</si>
  <si>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</si>
  <si>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</si>
  <si>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</si>
  <si>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</si>
  <si>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</si>
  <si>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</si>
  <si>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</si>
  <si>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</si>
  <si>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</si>
  <si>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</si>
  <si>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</si>
  <si>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</si>
  <si>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</si>
  <si>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</si>
  <si>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</si>
  <si>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</si>
  <si>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</si>
  <si>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</si>
  <si>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</si>
  <si>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</si>
  <si>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</si>
  <si>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</si>
  <si>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</si>
  <si>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</si>
  <si>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</si>
  <si>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</si>
  <si>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</si>
  <si>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</si>
  <si>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</si>
  <si>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</si>
  <si>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</si>
  <si>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</si>
  <si>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</si>
  <si>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</si>
  <si>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</si>
  <si>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</si>
  <si>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</si>
  <si>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</si>
  <si>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</si>
  <si>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</si>
  <si>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</si>
  <si>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</si>
  <si>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</si>
  <si>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</si>
  <si>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</si>
  <si>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</si>
  <si>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</si>
  <si>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</si>
  <si>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</si>
  <si>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</si>
  <si>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</si>
  <si>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</si>
  <si>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</si>
  <si>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</si>
  <si>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</si>
  <si>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</si>
  <si>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</si>
  <si>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</si>
  <si>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</si>
  <si>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</si>
  <si>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</si>
  <si>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</si>
  <si>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</si>
  <si>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</si>
  <si>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</si>
  <si>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</si>
  <si>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</si>
  <si>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</si>
  <si>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</si>
  <si>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</si>
  <si>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</si>
  <si>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</si>
  <si>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</si>
  <si>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</si>
  <si>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</si>
  <si>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</si>
  <si>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</si>
  <si>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</si>
  <si>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</si>
  <si>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</si>
  <si>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</si>
  <si>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</si>
  <si>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</si>
  <si>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</si>
  <si>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</si>
  <si>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</si>
  <si>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</si>
  <si>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</si>
  <si>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</si>
  <si>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</si>
  <si>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</si>
  <si>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</si>
  <si>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</si>
  <si>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</si>
  <si>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</si>
  <si>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</si>
  <si>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</si>
  <si>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</si>
  <si>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</si>
  <si>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</si>
  <si>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</si>
  <si>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</si>
  <si>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</si>
  <si>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</si>
  <si>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</si>
  <si>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</si>
  <si>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</si>
  <si>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</si>
  <si>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</si>
  <si>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</si>
  <si>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</si>
  <si>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</si>
  <si>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</si>
  <si>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</si>
  <si>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</si>
  <si>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</si>
  <si>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</si>
  <si>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</si>
  <si>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</si>
  <si>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</si>
  <si>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</si>
  <si>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</si>
  <si>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</si>
  <si>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</si>
  <si>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</si>
  <si>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</si>
  <si>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</si>
  <si>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</si>
  <si>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</si>
  <si>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</si>
  <si>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</si>
  <si>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</si>
  <si>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</si>
  <si>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</si>
  <si>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</si>
  <si>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</si>
  <si>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</si>
  <si>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</si>
  <si>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</si>
  <si>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</si>
  <si>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</si>
  <si>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</si>
  <si>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</si>
  <si>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</si>
  <si>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</si>
  <si>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</si>
  <si>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</si>
  <si>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</si>
  <si>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</si>
  <si>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</si>
  <si>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</si>
  <si>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</si>
  <si>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</si>
  <si>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</si>
  <si>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</si>
  <si>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</si>
  <si>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</si>
  <si>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</si>
  <si>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</si>
  <si>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</si>
  <si>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</si>
  <si>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</si>
  <si>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</si>
  <si>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</si>
  <si>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</si>
  <si>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</si>
  <si>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</si>
  <si>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</si>
  <si>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</si>
  <si>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</si>
  <si>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</si>
  <si>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</si>
  <si>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</si>
  <si>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</si>
  <si>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</si>
  <si>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</si>
  <si>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</si>
  <si>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</si>
  <si>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</si>
  <si>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</si>
  <si>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</si>
  <si>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</si>
  <si>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</si>
  <si>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</si>
  <si>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</si>
  <si>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</si>
  <si>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</si>
  <si>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</si>
  <si>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</si>
  <si>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</si>
  <si>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</si>
  <si>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</si>
  <si>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</si>
  <si>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</si>
  <si>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</si>
  <si>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</si>
  <si>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</si>
  <si>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</si>
  <si>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</si>
  <si>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</si>
  <si>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</si>
  <si>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</si>
  <si>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</si>
  <si>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</si>
  <si>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</si>
  <si>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</si>
  <si>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</si>
  <si>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</si>
  <si>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</si>
  <si>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</si>
  <si>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</si>
  <si>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</si>
  <si>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</si>
  <si>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</si>
  <si>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</si>
  <si>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</si>
  <si>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</si>
  <si>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</si>
  <si>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</si>
  <si>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</si>
  <si>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</si>
  <si>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</si>
  <si>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</si>
  <si>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</si>
  <si>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</si>
  <si>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</si>
  <si>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</si>
  <si>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</si>
  <si>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</si>
  <si>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</si>
  <si>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</si>
  <si>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</si>
  <si>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</si>
  <si>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</si>
  <si>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</si>
  <si>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</si>
  <si>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</si>
  <si>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</si>
  <si>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</si>
  <si>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</si>
  <si>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</si>
  <si>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</si>
  <si>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</si>
  <si>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</si>
  <si>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</si>
  <si>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</si>
  <si>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</si>
  <si>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</si>
  <si>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</si>
  <si>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</si>
  <si>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</si>
  <si>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</si>
  <si>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</si>
  <si>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</si>
  <si>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</si>
  <si>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</si>
  <si>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</si>
  <si>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</si>
  <si>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</si>
  <si>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</si>
  <si>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</si>
  <si>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</si>
  <si>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</si>
  <si>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</si>
  <si>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</si>
  <si>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</si>
  <si>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</si>
  <si>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</si>
  <si>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</si>
  <si>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</si>
  <si>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</si>
  <si>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</si>
  <si>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</si>
  <si>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</si>
  <si>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</si>
  <si>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</si>
  <si>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</si>
  <si>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</si>
  <si>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</si>
  <si>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</si>
  <si>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</si>
  <si>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</si>
  <si>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</si>
  <si>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</si>
  <si>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</si>
  <si>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</si>
  <si>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</si>
  <si>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</si>
  <si>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</si>
  <si>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</si>
  <si>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</si>
  <si>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</si>
  <si>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</si>
  <si>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</si>
  <si>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</si>
  <si>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</si>
  <si>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</si>
  <si>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</si>
  <si>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</si>
  <si>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</si>
  <si>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</si>
  <si>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</si>
  <si>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</si>
  <si>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</si>
  <si>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</si>
  <si>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</si>
  <si>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</si>
  <si>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</si>
  <si>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</si>
  <si>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</si>
  <si>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</si>
  <si>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</si>
  <si>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</si>
  <si>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</si>
  <si>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</si>
  <si>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</si>
  <si>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</si>
  <si>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</si>
  <si>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</si>
  <si>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</si>
  <si>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</si>
  <si>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</si>
  <si>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</si>
  <si>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</si>
  <si>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</si>
  <si>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</si>
  <si>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</si>
  <si>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</si>
  <si>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</si>
  <si>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</si>
  <si>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</si>
  <si>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</si>
  <si>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</si>
  <si>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</si>
  <si>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</si>
  <si>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</si>
  <si>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</si>
  <si>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</si>
  <si>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</si>
  <si>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</si>
  <si>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</si>
  <si>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</si>
  <si>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</si>
  <si>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</si>
  <si>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</si>
  <si>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</si>
  <si>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</si>
  <si>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</si>
  <si>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</si>
  <si>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</si>
  <si>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</si>
  <si>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</si>
  <si>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</si>
  <si>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</si>
  <si>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</si>
  <si>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</si>
  <si>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</si>
  <si>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</si>
  <si>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</si>
  <si>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</si>
  <si>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</si>
  <si>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</si>
  <si>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</si>
  <si>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</si>
  <si>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</si>
  <si>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</si>
  <si>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</si>
  <si>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</si>
  <si>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</si>
  <si>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</si>
  <si>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</si>
  <si>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</si>
  <si>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</si>
  <si>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</si>
  <si>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</si>
  <si>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</si>
  <si>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</si>
  <si>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</si>
  <si>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</si>
  <si>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</si>
  <si>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</si>
  <si>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</si>
  <si>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</si>
  <si>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</si>
  <si>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</si>
  <si>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</si>
  <si>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</si>
  <si>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</si>
  <si>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</si>
  <si>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</si>
  <si>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</si>
  <si>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</si>
  <si>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</si>
  <si>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</si>
  <si>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</si>
  <si>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</si>
  <si>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</si>
  <si>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</si>
  <si>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</si>
  <si>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</si>
  <si>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</si>
  <si>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</si>
  <si>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</si>
  <si>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</si>
  <si>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</si>
  <si>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</si>
  <si>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</si>
  <si>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</si>
  <si>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</si>
  <si>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</si>
  <si>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</si>
  <si>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</si>
  <si>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</si>
  <si>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</si>
  <si>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</si>
  <si>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</si>
  <si>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</si>
  <si>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</si>
  <si>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</si>
  <si>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</si>
  <si>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</si>
  <si>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</si>
  <si>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</si>
  <si>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</si>
  <si>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</si>
  <si>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</si>
  <si>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</si>
  <si>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</si>
  <si>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</si>
  <si>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</si>
  <si>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</si>
  <si>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</si>
  <si>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</si>
  <si>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</si>
  <si>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</si>
  <si>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</si>
  <si>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</si>
  <si>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</si>
  <si>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</si>
  <si>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</si>
  <si>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</si>
  <si>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</si>
  <si>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</si>
  <si>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</si>
  <si>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</si>
  <si>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</si>
  <si>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</si>
  <si>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</si>
  <si>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</si>
  <si>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</si>
  <si>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</si>
  <si>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</si>
  <si>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</si>
  <si>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</si>
  <si>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</si>
  <si>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</si>
  <si>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</si>
  <si>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</si>
  <si>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</si>
  <si>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</si>
  <si>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</si>
  <si>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</si>
  <si>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</si>
  <si>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</si>
  <si>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</si>
  <si>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</si>
  <si>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</si>
  <si>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</si>
  <si>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</si>
  <si>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</si>
  <si>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</si>
  <si>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</si>
  <si>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</si>
  <si>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</si>
  <si>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</si>
  <si>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</si>
  <si>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</si>
  <si>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</si>
  <si>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</si>
  <si>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</si>
  <si>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</si>
  <si>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</si>
  <si>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</si>
  <si>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</si>
  <si>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</si>
  <si>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</si>
  <si>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</si>
  <si>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</si>
  <si>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</si>
  <si>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</si>
  <si>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</si>
  <si>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</si>
  <si>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</si>
  <si>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</si>
  <si>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</si>
  <si>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</si>
  <si>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</si>
  <si>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</si>
  <si>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</si>
  <si>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</si>
  <si>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</si>
  <si>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</si>
  <si>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</si>
  <si>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</si>
  <si>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</si>
  <si>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</si>
  <si>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</si>
  <si>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</si>
  <si>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</si>
  <si>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</si>
  <si>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</si>
  <si>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</si>
  <si>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</si>
  <si>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</si>
  <si>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</si>
  <si>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</si>
  <si>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</si>
  <si>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</si>
  <si>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</si>
  <si>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</si>
  <si>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</si>
  <si>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</si>
  <si>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</si>
  <si>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</si>
  <si>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</si>
  <si>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</si>
  <si>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</si>
  <si>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</si>
  <si>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</si>
  <si>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</si>
  <si>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</si>
  <si>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</si>
  <si>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</si>
  <si>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</si>
  <si>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</si>
  <si>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</si>
  <si>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</si>
  <si>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</si>
  <si>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</si>
  <si>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</si>
  <si>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</si>
  <si>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</si>
  <si>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</si>
  <si>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</si>
  <si>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</si>
  <si>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</si>
  <si>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</si>
  <si>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</si>
  <si>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</si>
  <si>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</si>
  <si>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</si>
  <si>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</si>
  <si>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</si>
  <si>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</si>
  <si>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</si>
  <si>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</si>
  <si>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</si>
  <si>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</si>
  <si>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</si>
  <si>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</si>
  <si>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</si>
  <si>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</si>
  <si>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</si>
  <si>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</si>
  <si>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</si>
  <si>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</si>
  <si>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</si>
  <si>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</si>
  <si>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</si>
  <si>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</si>
  <si>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</si>
  <si>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</si>
  <si>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</si>
  <si>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</si>
  <si>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</si>
  <si>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</si>
  <si>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</si>
  <si>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</si>
  <si>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</si>
  <si>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</si>
  <si>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</si>
  <si>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</si>
  <si>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</si>
  <si>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</si>
  <si>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</si>
  <si>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</si>
  <si>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</si>
  <si>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</si>
  <si>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</si>
  <si>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</si>
  <si>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</si>
  <si>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</si>
  <si>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</si>
  <si>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</si>
  <si>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</si>
  <si>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</si>
  <si>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</si>
  <si>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</si>
  <si>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</si>
  <si>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</si>
  <si>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</si>
  <si>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</si>
  <si>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</si>
  <si>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</si>
  <si>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</si>
  <si>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</si>
  <si>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</si>
  <si>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</si>
  <si>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</si>
  <si>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</si>
  <si>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</si>
  <si>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</si>
  <si>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</si>
  <si>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</si>
  <si>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</si>
  <si>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</si>
  <si>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</si>
  <si>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</si>
  <si>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</si>
  <si>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</si>
  <si>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</si>
  <si>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</si>
  <si>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</si>
  <si>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</si>
  <si>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</si>
  <si>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</si>
  <si>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</si>
  <si>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</si>
  <si>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</si>
  <si>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</si>
  <si>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</si>
  <si>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</si>
  <si>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</si>
  <si>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</si>
  <si>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</si>
  <si>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</si>
  <si>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</si>
  <si>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</si>
  <si>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</si>
  <si>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</si>
  <si>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</si>
  <si>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</si>
  <si>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</si>
  <si>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</si>
  <si>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</si>
  <si>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</si>
  <si>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</si>
  <si>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</si>
  <si>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</si>
  <si>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</si>
  <si>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</si>
  <si>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</si>
  <si>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</si>
  <si>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</si>
  <si>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</si>
  <si>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</si>
  <si>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</si>
  <si>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</si>
  <si>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</si>
  <si>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</si>
  <si>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</si>
  <si>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</si>
  <si>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</si>
  <si>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</si>
  <si>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</si>
  <si>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</si>
  <si>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</si>
  <si>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</si>
  <si>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</si>
  <si>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</si>
  <si>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</si>
  <si>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</si>
  <si>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</si>
  <si>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</si>
  <si>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</si>
  <si>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</si>
  <si>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</si>
  <si>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</si>
  <si>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</si>
  <si>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</si>
  <si>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</si>
  <si>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</si>
  <si>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</si>
  <si>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</si>
  <si>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</si>
  <si>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</si>
  <si>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</si>
  <si>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</si>
  <si>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</si>
  <si>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</si>
  <si>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</si>
  <si>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</si>
  <si>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</si>
  <si>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</si>
  <si>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</si>
  <si>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</si>
  <si>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</si>
  <si>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</si>
  <si>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</si>
  <si>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</si>
  <si>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</si>
  <si>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</si>
  <si>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</si>
  <si>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</si>
  <si>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</si>
  <si>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</si>
  <si>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</si>
  <si>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</si>
  <si>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</si>
  <si>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</si>
  <si>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</si>
  <si>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</si>
  <si>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</si>
  <si>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</si>
  <si>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</si>
  <si>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</si>
  <si>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</si>
  <si>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</si>
  <si>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</si>
  <si>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</si>
  <si>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</si>
  <si>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</si>
  <si>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</si>
  <si>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</si>
  <si>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</si>
  <si>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</si>
  <si>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</si>
  <si>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</si>
  <si>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</si>
  <si>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</si>
  <si>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</si>
  <si>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</si>
  <si>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</si>
  <si>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</si>
  <si>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</si>
  <si>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</si>
  <si>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</si>
  <si>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</si>
  <si>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</si>
  <si>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</si>
  <si>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</si>
  <si>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</si>
  <si>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</si>
  <si>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</si>
  <si>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</si>
  <si>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</si>
  <si>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</si>
  <si>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</si>
  <si>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</si>
  <si>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</si>
  <si>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</si>
  <si>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</si>
  <si>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</si>
  <si>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</si>
  <si>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</si>
  <si>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</si>
  <si>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</si>
  <si>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</si>
  <si>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</si>
  <si>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</si>
  <si>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</si>
  <si>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</si>
  <si>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</si>
  <si>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</si>
  <si>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</si>
  <si>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</si>
  <si>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</si>
  <si>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</si>
  <si>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</si>
  <si>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</si>
  <si>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</si>
  <si>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</si>
  <si>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</si>
  <si>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</si>
  <si>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</si>
  <si>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</si>
  <si>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</si>
  <si>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</si>
  <si>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</si>
  <si>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</si>
  <si>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</si>
  <si>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</si>
  <si>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</si>
  <si>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</si>
  <si>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</si>
  <si>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</si>
  <si>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</si>
  <si>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</si>
  <si>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</si>
  <si>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</si>
  <si>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</si>
  <si>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</si>
  <si>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</si>
  <si>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</si>
  <si>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</si>
  <si>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</si>
  <si>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</si>
  <si>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</si>
  <si>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</si>
  <si>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</si>
  <si>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</si>
  <si>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</si>
  <si>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</si>
  <si>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</si>
  <si>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</si>
  <si>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</si>
  <si>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</si>
  <si>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</si>
  <si>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</si>
  <si>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</si>
  <si>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</si>
  <si>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</si>
  <si>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</si>
  <si>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</si>
  <si>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</si>
  <si>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</si>
  <si>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</si>
  <si>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</si>
  <si>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</si>
  <si>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</si>
  <si>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</si>
  <si>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</si>
  <si>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</si>
  <si>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</si>
  <si>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</si>
  <si>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</si>
  <si>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</si>
  <si>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</si>
  <si>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</si>
  <si>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</si>
  <si>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</si>
  <si>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</si>
  <si>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</si>
  <si>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</si>
  <si>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</si>
  <si>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</si>
  <si>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</si>
  <si>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</si>
  <si>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</si>
  <si>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</si>
  <si>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</si>
  <si>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</si>
  <si>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</si>
  <si>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</si>
  <si>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</si>
  <si>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</si>
  <si>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</si>
  <si>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</si>
  <si>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</si>
  <si>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</si>
  <si>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</si>
  <si>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</si>
  <si>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</si>
  <si>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</si>
  <si>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</si>
  <si>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</si>
  <si>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</si>
  <si>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</si>
  <si>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</si>
  <si>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</si>
  <si>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</si>
  <si>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</si>
  <si>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</si>
  <si>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</si>
  <si>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</si>
  <si>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</si>
  <si>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</si>
  <si>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</si>
  <si>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</si>
  <si>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</si>
  <si>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</si>
  <si>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</si>
  <si>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</si>
  <si>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</si>
  <si>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</si>
  <si>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</si>
  <si>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</si>
  <si>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</si>
  <si>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</si>
  <si>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</si>
  <si>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</si>
  <si>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</si>
  <si>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</si>
  <si>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</si>
  <si>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</si>
  <si>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</si>
  <si>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</si>
  <si>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</si>
  <si>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</si>
  <si>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</si>
  <si>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</si>
  <si>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</si>
  <si>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</si>
  <si>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</si>
  <si>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</si>
  <si>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</si>
  <si>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</si>
  <si>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</si>
  <si>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</si>
  <si>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</si>
  <si>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</si>
  <si>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</si>
  <si>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</si>
  <si>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</si>
  <si>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</si>
  <si>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</si>
  <si>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</si>
  <si>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</si>
  <si>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</si>
  <si>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</si>
  <si>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</si>
  <si>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</si>
  <si>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</si>
  <si>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</si>
  <si>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</si>
  <si>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</si>
  <si>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</si>
  <si>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</si>
  <si>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</si>
  <si>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</si>
  <si>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</si>
  <si>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</si>
  <si>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</si>
  <si>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</si>
  <si>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</si>
  <si>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</si>
  <si>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</si>
  <si>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</si>
  <si>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</si>
  <si>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</si>
  <si>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</si>
  <si>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</si>
  <si>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</si>
  <si>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</si>
  <si>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</si>
  <si>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</si>
  <si>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</si>
  <si>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</si>
  <si>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</si>
  <si>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</si>
  <si>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</si>
  <si>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</si>
  <si>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</si>
  <si>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</si>
  <si>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</si>
  <si>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</si>
  <si>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</si>
  <si>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</si>
  <si>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</si>
  <si>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</si>
  <si>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</si>
  <si>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</si>
  <si>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</si>
  <si>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</si>
  <si>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</si>
  <si>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</si>
  <si>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</si>
  <si>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</si>
  <si>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</si>
  <si>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</si>
  <si>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</si>
  <si>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</si>
  <si>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</si>
  <si>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</si>
  <si>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</si>
  <si>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</si>
  <si>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</si>
  <si>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</si>
  <si>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</si>
  <si>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</si>
  <si>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</si>
  <si>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</si>
  <si>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</si>
  <si>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</si>
  <si>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</si>
  <si>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</si>
  <si>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</si>
  <si>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</si>
  <si>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</si>
  <si>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</si>
  <si>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</si>
  <si>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</si>
  <si>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</si>
  <si>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</si>
  <si>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</si>
  <si>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</si>
  <si>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</si>
  <si>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</si>
  <si>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</si>
  <si>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</si>
  <si>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</si>
  <si>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</si>
  <si>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</si>
  <si>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</si>
  <si>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</si>
  <si>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</si>
  <si>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</si>
  <si>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</si>
  <si>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</si>
  <si>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</si>
  <si>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</si>
  <si>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</si>
  <si>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</si>
  <si>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</si>
  <si>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</si>
  <si>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</si>
  <si>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</si>
  <si>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</si>
  <si>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</si>
  <si>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</si>
  <si>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</si>
  <si>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</si>
  <si>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</si>
  <si>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</si>
  <si>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</si>
  <si>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</si>
  <si>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</si>
  <si>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</si>
  <si>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</si>
  <si>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</si>
  <si>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</si>
  <si>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</si>
  <si>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</si>
  <si>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</si>
  <si>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</si>
  <si>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</si>
  <si>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</si>
  <si>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</si>
  <si>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</si>
  <si>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</si>
  <si>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</si>
  <si>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</si>
  <si>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</si>
  <si>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</si>
  <si>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</si>
  <si>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</si>
  <si>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</si>
  <si>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</si>
  <si>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</si>
  <si>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</si>
  <si>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</si>
  <si>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</si>
  <si>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</si>
  <si>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</si>
  <si>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</si>
  <si>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</si>
  <si>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</si>
  <si>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</si>
  <si>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</si>
  <si>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</si>
  <si>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</si>
  <si>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</si>
  <si>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</si>
  <si>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</si>
  <si>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</si>
  <si>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</si>
  <si>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</si>
  <si>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</si>
  <si>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</si>
  <si>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</si>
  <si>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</si>
  <si>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</si>
  <si>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</si>
  <si>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</si>
  <si>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</si>
  <si>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</si>
  <si>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</si>
  <si>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</si>
  <si>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</si>
  <si>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</si>
  <si>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</si>
  <si>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</si>
  <si>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</si>
  <si>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</si>
  <si>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</si>
  <si>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</si>
  <si>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</si>
  <si>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</si>
  <si>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</si>
  <si>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</si>
  <si>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</si>
  <si>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</si>
  <si>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</si>
  <si>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</si>
  <si>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</si>
  <si>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</si>
  <si>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</si>
  <si>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</si>
  <si>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</si>
  <si>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</si>
  <si>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</si>
  <si>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</si>
  <si>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</si>
  <si>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</si>
  <si>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</si>
  <si>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</si>
  <si>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</si>
  <si>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</si>
  <si>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</si>
  <si>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</si>
  <si>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</si>
  <si>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</si>
  <si>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</si>
  <si>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</si>
  <si>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</si>
  <si>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</si>
  <si>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</si>
  <si>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</si>
  <si>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</si>
  <si>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</si>
  <si>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</si>
  <si>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</si>
  <si>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</si>
  <si>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</si>
  <si>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</si>
  <si>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</si>
  <si>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</si>
  <si>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</si>
  <si>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</si>
  <si>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</si>
  <si>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</si>
  <si>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</si>
  <si>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</si>
  <si>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</si>
  <si>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</si>
  <si>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</si>
  <si>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</si>
  <si>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</si>
  <si>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</si>
  <si>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</si>
  <si>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</si>
  <si>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</si>
  <si>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</si>
  <si>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</si>
  <si>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</si>
  <si>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</si>
  <si>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</si>
  <si>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</si>
  <si>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</si>
  <si>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</si>
  <si>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</si>
  <si>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</si>
  <si>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</si>
  <si>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</si>
  <si>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</si>
  <si>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</si>
  <si>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</si>
  <si>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</si>
  <si>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</si>
  <si>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</si>
  <si>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</si>
  <si>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</si>
  <si>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</si>
  <si>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</si>
  <si>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</si>
  <si>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</si>
  <si>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</si>
  <si>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</si>
  <si>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</si>
  <si>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</si>
  <si>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</si>
  <si>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</si>
  <si>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</si>
  <si>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</si>
  <si>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</si>
  <si>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</si>
  <si>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</si>
  <si>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</si>
  <si>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</si>
  <si>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</si>
  <si>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</si>
  <si>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</si>
  <si>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</si>
  <si>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</si>
  <si>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</si>
  <si>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</si>
  <si>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</si>
  <si>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</si>
  <si>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</si>
  <si>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</si>
  <si>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</si>
  <si>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</si>
  <si>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</si>
  <si>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</si>
  <si>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</si>
  <si>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</si>
  <si>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</si>
  <si>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</si>
  <si>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</si>
  <si>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</si>
  <si>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</si>
  <si>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</si>
  <si>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</si>
  <si>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</si>
  <si>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</si>
  <si>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</si>
  <si>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</si>
  <si>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</si>
  <si>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</si>
  <si>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</si>
  <si>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</si>
  <si>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</si>
  <si>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</si>
  <si>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</si>
  <si>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</si>
  <si>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</si>
  <si>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</si>
  <si>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</si>
  <si>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</si>
  <si>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</si>
  <si>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</si>
  <si>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</si>
  <si>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</si>
  <si>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</si>
  <si>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</si>
  <si>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</si>
  <si>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</si>
  <si>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</si>
  <si>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</si>
  <si>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</si>
  <si>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</si>
  <si>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</si>
  <si>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</si>
  <si>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</si>
  <si>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</si>
  <si>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</si>
  <si>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</si>
  <si>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</si>
  <si>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</si>
  <si>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</si>
  <si>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</si>
  <si>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</si>
  <si>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</si>
  <si>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</si>
  <si>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</si>
  <si>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</si>
  <si>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</si>
  <si>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</si>
  <si>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</si>
  <si>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</si>
  <si>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</si>
  <si>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</si>
  <si>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</si>
  <si>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</si>
  <si>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</si>
  <si>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</si>
  <si>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</si>
  <si>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</si>
  <si>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</si>
  <si>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</si>
  <si>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</si>
  <si>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</si>
  <si>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</si>
  <si>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</si>
  <si>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</si>
  <si>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</si>
  <si>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</si>
  <si>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</si>
  <si>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</si>
  <si>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</si>
  <si>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</si>
  <si>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</si>
  <si>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</si>
  <si>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</si>
  <si>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</si>
  <si>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</si>
  <si>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</si>
  <si>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</si>
  <si>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</si>
  <si>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</si>
  <si>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</si>
  <si>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</si>
  <si>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</si>
  <si>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</si>
  <si>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</si>
  <si>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</si>
  <si>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</si>
  <si>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</si>
  <si>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</si>
  <si>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</si>
  <si>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</si>
  <si>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</si>
  <si>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</si>
  <si>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</si>
  <si>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</si>
  <si>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</si>
  <si>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</si>
  <si>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</si>
  <si>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</si>
  <si>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</si>
  <si>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</si>
  <si>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</si>
  <si>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</si>
  <si>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</si>
  <si>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</si>
  <si>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</si>
  <si>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</si>
  <si>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</si>
  <si>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</si>
  <si>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</si>
  <si>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</si>
  <si>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</si>
  <si>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</si>
  <si>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</si>
  <si>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</si>
  <si>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</si>
  <si>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</si>
  <si>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</si>
  <si>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</si>
  <si>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</si>
  <si>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</si>
  <si>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</si>
  <si>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</si>
  <si>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</si>
  <si>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</si>
  <si>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</si>
  <si>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</si>
  <si>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</si>
  <si>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</si>
  <si>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</si>
  <si>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</si>
  <si>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</si>
  <si>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</si>
  <si>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</si>
  <si>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</si>
  <si>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</si>
  <si>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</si>
  <si>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</si>
  <si>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</si>
  <si>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</si>
  <si>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</si>
  <si>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</si>
  <si>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</si>
  <si>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</si>
  <si>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</si>
  <si>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</si>
  <si>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</si>
  <si>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</si>
  <si>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</si>
  <si>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</si>
  <si>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</si>
  <si>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</si>
  <si>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</si>
  <si>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</si>
  <si>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</si>
  <si>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</si>
  <si>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</si>
  <si>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</si>
  <si>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</si>
  <si>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</si>
  <si>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</si>
  <si>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</si>
  <si>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</si>
  <si>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</si>
  <si>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</si>
  <si>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</si>
  <si>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</si>
  <si>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</si>
  <si>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</si>
  <si>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</si>
  <si>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</si>
  <si>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</si>
  <si>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</si>
  <si>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</si>
  <si>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</si>
  <si>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</si>
  <si>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</si>
  <si>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</si>
  <si>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</si>
  <si>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</si>
  <si>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</si>
  <si>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</si>
  <si>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</si>
  <si>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</si>
  <si>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</si>
  <si>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</si>
  <si>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</si>
  <si>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</si>
  <si>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</si>
  <si>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</si>
  <si>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</si>
  <si>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</si>
  <si>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</si>
  <si>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</si>
  <si>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</si>
  <si>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</si>
  <si>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</si>
  <si>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</si>
  <si>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</si>
  <si>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</si>
  <si>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</si>
  <si>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</si>
  <si>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</si>
  <si>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</si>
  <si>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</si>
  <si>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</si>
  <si>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</si>
  <si>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</si>
  <si>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</si>
  <si>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</si>
  <si>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</si>
  <si>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</si>
  <si>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</si>
  <si>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</si>
  <si>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</si>
  <si>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</si>
  <si>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</si>
  <si>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</si>
  <si>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</si>
  <si>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</si>
  <si>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</si>
  <si>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</si>
  <si>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</si>
  <si>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</si>
  <si>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</si>
  <si>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</si>
  <si>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</si>
  <si>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</si>
  <si>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</si>
  <si>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</si>
  <si>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</si>
  <si>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</si>
  <si>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</si>
  <si>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</si>
  <si>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</si>
  <si>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</si>
  <si>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</si>
  <si>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</si>
  <si>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</si>
  <si>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</si>
  <si>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</si>
  <si>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</si>
  <si>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</si>
  <si>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</si>
  <si>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</si>
  <si>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</si>
  <si>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</si>
  <si>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</si>
  <si>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</si>
  <si>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</si>
  <si>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</si>
  <si>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</si>
  <si>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</si>
  <si>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</si>
  <si>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</si>
  <si>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</si>
  <si>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</si>
  <si>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</si>
  <si>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</si>
  <si>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</si>
  <si>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</si>
  <si>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</si>
  <si>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</si>
  <si>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</si>
  <si>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</si>
  <si>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</si>
  <si>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</si>
  <si>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</si>
  <si>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</si>
  <si>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</si>
  <si>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</si>
  <si>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</si>
  <si>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</si>
  <si>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</si>
  <si>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</si>
  <si>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</si>
  <si>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</si>
  <si>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</si>
  <si>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</si>
  <si>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</si>
  <si>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</si>
  <si>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</si>
  <si>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</si>
  <si>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</si>
  <si>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</si>
  <si>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</si>
  <si>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</si>
  <si>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</si>
  <si>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</si>
  <si>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</si>
  <si>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</si>
  <si>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</si>
  <si>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</si>
  <si>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</si>
  <si>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</si>
  <si>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</si>
  <si>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</si>
  <si>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</si>
  <si>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</si>
  <si>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</si>
  <si>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</si>
  <si>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</si>
  <si>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</si>
  <si>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</si>
  <si>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</si>
  <si>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</si>
  <si>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</si>
  <si>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</si>
  <si>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</si>
  <si>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</si>
  <si>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</si>
  <si>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</si>
  <si>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</si>
  <si>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</si>
  <si>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</si>
  <si>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</si>
  <si>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</si>
  <si>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</si>
  <si>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</si>
  <si>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</si>
  <si>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</si>
  <si>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</si>
  <si>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</si>
  <si>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</si>
  <si>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</si>
  <si>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</si>
  <si>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</si>
  <si>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</si>
  <si>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</si>
  <si>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</si>
  <si>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</si>
  <si>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</si>
  <si>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</si>
  <si>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</si>
  <si>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</si>
  <si>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</si>
  <si>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</si>
  <si>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</si>
  <si>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</si>
  <si>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</si>
  <si>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</si>
  <si>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</si>
  <si>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</si>
  <si>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</si>
  <si>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</si>
  <si>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</si>
  <si>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</si>
  <si>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</si>
  <si>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</si>
  <si>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</si>
  <si>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</si>
  <si>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</si>
  <si>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</si>
  <si>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</si>
  <si>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</si>
  <si>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</si>
  <si>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</si>
  <si>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</si>
  <si>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</si>
  <si>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</si>
  <si>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</si>
  <si>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</si>
  <si>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</si>
  <si>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</si>
  <si>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</si>
  <si>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</si>
  <si>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</si>
  <si>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</si>
  <si>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</si>
  <si>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</si>
  <si>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</si>
  <si>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</si>
  <si>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</si>
  <si>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</si>
  <si>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</si>
  <si>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</si>
  <si>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</si>
  <si>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</si>
  <si>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</si>
  <si>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</si>
  <si>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</si>
  <si>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</si>
  <si>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</si>
  <si>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</si>
  <si>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</si>
  <si>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</si>
  <si>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</si>
  <si>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</si>
  <si>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</si>
  <si>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</si>
  <si>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</si>
  <si>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</si>
  <si>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</si>
  <si>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</si>
  <si>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</si>
  <si>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</si>
  <si>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</si>
  <si>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</si>
  <si>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</si>
  <si>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</si>
  <si>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</si>
  <si>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</si>
  <si>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</si>
  <si>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</si>
  <si>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</si>
  <si>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</si>
  <si>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</si>
  <si>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</si>
  <si>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</si>
  <si>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</si>
  <si>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</si>
  <si>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</si>
  <si>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</si>
  <si>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</si>
  <si>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</si>
  <si>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</si>
  <si>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</si>
  <si>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</si>
  <si>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</si>
  <si>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</si>
  <si>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</si>
  <si>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</si>
  <si>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</si>
  <si>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</si>
  <si>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</si>
  <si>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</si>
  <si>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</si>
  <si>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</si>
  <si>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</si>
  <si>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</si>
  <si>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</si>
  <si>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</si>
  <si>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</si>
  <si>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</si>
  <si>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</si>
  <si>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</si>
  <si>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</si>
  <si>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</si>
  <si>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</si>
  <si>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</si>
  <si>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</si>
  <si>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</si>
  <si>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</si>
  <si>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</si>
  <si>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</si>
  <si>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</si>
  <si>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</si>
  <si>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</si>
  <si>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</si>
  <si>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</si>
  <si>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</si>
  <si>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</si>
  <si>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</si>
  <si>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</si>
  <si>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</si>
  <si>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</si>
  <si>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</si>
  <si>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</si>
  <si>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</si>
  <si>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</si>
  <si>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</si>
  <si>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</si>
  <si>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</si>
  <si>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</si>
  <si>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</si>
  <si>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</si>
  <si>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</si>
  <si>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</si>
  <si>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</si>
  <si>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</si>
  <si>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</si>
  <si>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</si>
  <si>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</si>
  <si>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</si>
  <si>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</si>
  <si>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</si>
  <si>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</si>
  <si>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</si>
  <si>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</si>
  <si>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</si>
  <si>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</si>
  <si>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</si>
  <si>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</si>
  <si>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</si>
  <si>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</si>
  <si>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</si>
  <si>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</si>
  <si>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</si>
  <si>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</si>
  <si>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</si>
  <si>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</si>
  <si>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</si>
  <si>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</si>
  <si>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</si>
  <si>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</si>
  <si>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</si>
  <si>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</si>
  <si>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</si>
  <si>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</si>
  <si>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</si>
  <si>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</si>
  <si>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</si>
  <si>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</si>
  <si>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</si>
  <si>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</si>
  <si>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</si>
  <si>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</si>
  <si>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</si>
  <si>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</si>
  <si>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</si>
  <si>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</si>
  <si>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</si>
  <si>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</si>
  <si>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</si>
  <si>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</si>
  <si>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</si>
  <si>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</si>
  <si>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</si>
  <si>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</si>
  <si>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</si>
  <si>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</si>
  <si>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</si>
  <si>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</si>
  <si>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</si>
  <si>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</si>
  <si>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</si>
  <si>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</si>
  <si>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</si>
  <si>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</si>
  <si>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</si>
  <si>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</si>
  <si>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</si>
  <si>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</si>
  <si>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</si>
  <si>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</si>
  <si>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</si>
  <si>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</si>
  <si>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</si>
  <si>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</si>
  <si>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</si>
  <si>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</si>
  <si>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</si>
  <si>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</si>
  <si>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</si>
  <si>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</si>
  <si>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</si>
  <si>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</si>
  <si>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</si>
  <si>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</si>
  <si>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</si>
  <si>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</si>
  <si>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</si>
  <si>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</si>
  <si>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</si>
  <si>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</si>
  <si>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</si>
  <si>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</si>
  <si>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</si>
  <si>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</si>
  <si>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</si>
  <si>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</si>
  <si>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</si>
  <si>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</si>
  <si>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</si>
  <si>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</si>
  <si>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</si>
  <si>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</si>
  <si>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</si>
  <si>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</si>
  <si>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</si>
  <si>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</si>
  <si>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</si>
  <si>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</si>
  <si>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</si>
  <si>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</si>
  <si>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</si>
  <si>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</si>
  <si>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</si>
  <si>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</si>
  <si>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</si>
  <si>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</si>
  <si>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</si>
  <si>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</si>
  <si>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</si>
  <si>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</si>
  <si>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</si>
  <si>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</si>
  <si>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</si>
  <si>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</si>
  <si>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</si>
  <si>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</si>
  <si>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</si>
  <si>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</si>
  <si>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</si>
  <si>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</si>
  <si>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</si>
  <si>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</si>
  <si>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</si>
  <si>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</si>
  <si>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</si>
  <si>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</si>
  <si>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</si>
  <si>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</si>
  <si>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</si>
  <si>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</si>
  <si>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</si>
  <si>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</si>
  <si>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</si>
  <si>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</si>
  <si>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</si>
  <si>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</si>
  <si>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</si>
  <si>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</si>
  <si>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</si>
  <si>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</si>
  <si>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</si>
  <si>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</si>
  <si>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</si>
  <si>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</si>
  <si>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</si>
  <si>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</si>
  <si>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</si>
  <si>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</si>
  <si>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</si>
  <si>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</si>
  <si>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</si>
  <si>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</si>
  <si>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</si>
  <si>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</si>
  <si>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</si>
  <si>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</si>
  <si>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</si>
  <si>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</si>
  <si>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</si>
  <si>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</si>
  <si>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</si>
  <si>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</si>
  <si>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</si>
  <si>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</si>
  <si>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</si>
  <si>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</si>
  <si>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</si>
  <si>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</si>
  <si>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</si>
  <si>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</si>
  <si>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</si>
  <si>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</si>
  <si>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</si>
  <si>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</si>
  <si>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</si>
  <si>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</si>
  <si>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</si>
  <si>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</si>
  <si>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</si>
  <si>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</si>
  <si>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</si>
  <si>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</si>
  <si>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</si>
  <si>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</si>
  <si>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</si>
  <si>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</si>
  <si>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</si>
  <si>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</si>
  <si>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</si>
  <si>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</si>
  <si>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</si>
  <si>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</si>
  <si>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</si>
  <si>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</si>
  <si>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</si>
  <si>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</si>
  <si>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</si>
  <si>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</si>
  <si>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</si>
  <si>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</si>
  <si>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</si>
  <si>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</si>
  <si>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</si>
  <si>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</si>
  <si>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</si>
  <si>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</si>
  <si>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</si>
  <si>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</si>
  <si>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</si>
  <si>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</si>
  <si>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</si>
  <si>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</si>
  <si>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</si>
  <si>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</si>
  <si>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</si>
  <si>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</si>
  <si>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</si>
  <si>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</si>
  <si>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</si>
  <si>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</si>
  <si>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</si>
  <si>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</si>
  <si>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</si>
  <si>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</si>
  <si>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</si>
  <si>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</si>
  <si>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</si>
  <si>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</si>
  <si>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</si>
  <si>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</si>
  <si>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</si>
  <si>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</si>
  <si>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</si>
  <si>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</si>
  <si>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</si>
  <si>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</si>
  <si>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</si>
  <si>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</si>
  <si>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</si>
  <si>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</si>
  <si>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</si>
  <si>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</si>
  <si>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</si>
  <si>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</si>
  <si>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</si>
  <si>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</si>
  <si>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</si>
  <si>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</si>
  <si>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</si>
  <si>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</si>
  <si>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</si>
  <si>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</si>
  <si>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</si>
  <si>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</si>
  <si>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</si>
  <si>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</si>
  <si>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</si>
  <si>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</si>
  <si>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</si>
  <si>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</si>
  <si>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</si>
  <si>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</si>
  <si>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</si>
  <si>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</si>
  <si>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</si>
  <si>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</si>
  <si>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</si>
  <si>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</si>
  <si>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</si>
  <si>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</si>
  <si>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</si>
  <si>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</si>
  <si>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</si>
  <si>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</si>
  <si>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</si>
  <si>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</si>
  <si>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</si>
  <si>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</si>
  <si>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</si>
  <si>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</si>
  <si>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</si>
  <si>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</si>
  <si>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</si>
  <si>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</si>
  <si>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</si>
  <si>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</si>
  <si>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</si>
  <si>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</si>
  <si>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</si>
  <si>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</si>
  <si>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</si>
  <si>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</si>
  <si>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</si>
  <si>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</si>
  <si>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</si>
  <si>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</si>
  <si>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</si>
  <si>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</si>
  <si>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</si>
  <si>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</si>
  <si>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</si>
  <si>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</si>
  <si>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</si>
  <si>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</si>
  <si>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</si>
  <si>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</si>
  <si>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</si>
  <si>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</si>
  <si>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</si>
  <si>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</si>
  <si>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</si>
  <si>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</si>
  <si>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</si>
  <si>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</si>
  <si>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</si>
  <si>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</si>
  <si>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</si>
  <si>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</si>
  <si>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</si>
  <si>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</si>
  <si>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</si>
  <si>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</si>
  <si>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</si>
  <si>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</si>
  <si>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</si>
  <si>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</si>
  <si>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</si>
  <si>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</si>
  <si>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</si>
  <si>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</si>
  <si>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</si>
  <si>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</si>
  <si>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</si>
  <si>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</si>
  <si>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</si>
  <si>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</si>
  <si>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</si>
  <si>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</si>
  <si>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</si>
  <si>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</si>
  <si>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</si>
  <si>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</si>
  <si>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</si>
  <si>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</si>
  <si>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</si>
  <si>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</si>
  <si>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</si>
  <si>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</si>
  <si>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</si>
  <si>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</si>
  <si>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</si>
  <si>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</si>
  <si>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</si>
  <si>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</si>
  <si>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</si>
  <si>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</si>
  <si>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</si>
  <si>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</si>
  <si>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</si>
  <si>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</si>
  <si>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</si>
  <si>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</si>
  <si>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</si>
  <si>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</si>
  <si>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</si>
  <si>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</si>
  <si>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</si>
  <si>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</si>
  <si>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</si>
  <si>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</si>
  <si>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</si>
  <si>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</si>
  <si>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</si>
  <si>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</si>
  <si>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</si>
  <si>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</si>
  <si>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</si>
  <si>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</si>
  <si>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</si>
  <si>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</si>
  <si>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</si>
  <si>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</si>
  <si>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</si>
  <si>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</si>
  <si>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</si>
  <si>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</si>
  <si>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</si>
  <si>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</si>
  <si>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</si>
  <si>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</si>
  <si>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</si>
  <si>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</si>
  <si>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</si>
  <si>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</si>
  <si>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</si>
  <si>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</si>
  <si>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</si>
  <si>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</si>
  <si>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</si>
  <si>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</si>
  <si>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</si>
  <si>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</si>
  <si>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</si>
  <si>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</si>
  <si>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</si>
  <si>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</si>
  <si>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</si>
  <si>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</si>
  <si>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</si>
  <si>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</si>
  <si>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</si>
  <si>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</si>
  <si>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</si>
  <si>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</si>
  <si>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</si>
  <si>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</si>
  <si>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</si>
  <si>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</si>
  <si>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</si>
  <si>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</si>
  <si>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</si>
  <si>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</si>
  <si>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</si>
  <si>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</si>
  <si>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</si>
  <si>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</si>
  <si>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</si>
  <si>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</si>
  <si>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</si>
  <si>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</si>
  <si>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</si>
  <si>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</si>
  <si>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</si>
  <si>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</si>
  <si>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</si>
  <si>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</si>
  <si>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</si>
  <si>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</si>
  <si>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</si>
  <si>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</si>
  <si>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</si>
  <si>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</si>
  <si>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</si>
  <si>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</si>
  <si>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</si>
  <si>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</si>
  <si>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</si>
  <si>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</si>
  <si>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</si>
  <si>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</si>
  <si>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</si>
  <si>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</si>
  <si>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</si>
  <si>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</si>
  <si>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</si>
  <si>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</si>
  <si>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</si>
  <si>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</si>
  <si>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</si>
  <si>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</si>
  <si>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</si>
  <si>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</si>
  <si>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</si>
  <si>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</si>
  <si>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</si>
  <si>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</si>
  <si>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</si>
  <si>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</si>
  <si>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</si>
  <si>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</si>
  <si>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</si>
  <si>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</si>
  <si>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</si>
  <si>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</si>
  <si>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</si>
  <si>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</si>
  <si>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</si>
  <si>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</si>
  <si>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</si>
  <si>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</si>
  <si>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</si>
  <si>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</si>
  <si>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</si>
  <si>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</si>
  <si>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</si>
  <si>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</si>
  <si>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</si>
  <si>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</si>
  <si>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</si>
  <si>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</si>
  <si>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</si>
  <si>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</si>
  <si>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</si>
  <si>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</si>
  <si>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</si>
  <si>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</si>
  <si>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</si>
  <si>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</si>
  <si>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</si>
  <si>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</si>
  <si>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</si>
  <si>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</si>
  <si>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</si>
  <si>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</si>
  <si>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</si>
  <si>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</si>
  <si>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</si>
  <si>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</si>
  <si>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</si>
  <si>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</si>
  <si>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</si>
  <si>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</si>
  <si>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</si>
  <si>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</si>
  <si>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</si>
  <si>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</si>
  <si>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</si>
  <si>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</si>
  <si>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</si>
  <si>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</si>
  <si>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</si>
  <si>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</si>
  <si>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</si>
  <si>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</si>
  <si>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</si>
  <si>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</si>
  <si>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</si>
  <si>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</si>
  <si>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</si>
  <si>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</si>
  <si>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</si>
  <si>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</si>
  <si>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</si>
  <si>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</si>
  <si>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</si>
  <si>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</si>
  <si>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</si>
  <si>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</si>
  <si>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</si>
  <si>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</si>
  <si>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</si>
  <si>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</si>
  <si>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</si>
  <si>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</si>
  <si>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</si>
  <si>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</si>
  <si>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</si>
  <si>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</si>
  <si>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</si>
  <si>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</si>
  <si>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</si>
  <si>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</si>
  <si>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</si>
  <si>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</si>
  <si>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</si>
  <si>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</si>
  <si>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</si>
  <si>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</si>
  <si>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</si>
  <si>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</si>
  <si>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</si>
  <si>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</si>
  <si>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</si>
  <si>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</si>
  <si>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</si>
  <si>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</si>
  <si>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</si>
  <si>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</si>
  <si>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</si>
  <si>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</si>
  <si>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</si>
  <si>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</si>
  <si>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</si>
  <si>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</si>
  <si>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</si>
  <si>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</si>
  <si>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</si>
  <si>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</si>
  <si>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</si>
  <si>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</si>
  <si>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</si>
  <si>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</si>
  <si>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</si>
  <si>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</si>
  <si>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</si>
  <si>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</si>
  <si>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</si>
  <si>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</si>
  <si>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</si>
  <si>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</si>
  <si>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</si>
  <si>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</si>
  <si>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</si>
  <si>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</si>
  <si>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</si>
  <si>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</si>
  <si>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</si>
  <si>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</si>
  <si>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</si>
  <si>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</si>
  <si>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</si>
  <si>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</si>
  <si>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</si>
  <si>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</si>
  <si>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</si>
  <si>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</si>
  <si>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</si>
  <si>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</si>
  <si>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</si>
  <si>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</si>
  <si>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</si>
  <si>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</si>
  <si>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</si>
  <si>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</si>
  <si>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</si>
  <si>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</si>
  <si>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</si>
  <si>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</si>
  <si>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</si>
  <si>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</si>
  <si>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</si>
  <si>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</si>
  <si>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</si>
  <si>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</si>
  <si>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</si>
  <si>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</si>
  <si>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</si>
  <si>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</si>
  <si>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</si>
  <si>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</si>
  <si>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</si>
  <si>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</si>
  <si>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</si>
  <si>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</si>
  <si>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</si>
  <si>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</si>
  <si>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</si>
  <si>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</si>
  <si>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</si>
  <si>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</si>
  <si>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</si>
  <si>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</si>
  <si>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</si>
  <si>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</si>
  <si>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</si>
  <si>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</si>
  <si>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</si>
  <si>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</si>
  <si>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</si>
  <si>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</si>
  <si>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</si>
  <si>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</si>
  <si>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</si>
  <si>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</si>
  <si>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</si>
  <si>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</si>
  <si>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</si>
  <si>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</si>
  <si>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</si>
  <si>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</si>
  <si>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</si>
  <si>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</si>
  <si>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</si>
  <si>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</si>
  <si>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</si>
  <si>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</si>
  <si>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</si>
  <si>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</si>
  <si>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</si>
  <si>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</si>
  <si>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</si>
  <si>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</si>
  <si>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</si>
  <si>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</si>
  <si>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</si>
  <si>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</si>
  <si>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</si>
  <si>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</si>
  <si>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</si>
  <si>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</si>
  <si>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</si>
  <si>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</si>
  <si>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</si>
  <si>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</si>
  <si>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</si>
  <si>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</si>
  <si>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</si>
  <si>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</si>
  <si>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</si>
  <si>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</si>
  <si>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</si>
  <si>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</si>
  <si>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</si>
  <si>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</si>
  <si>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</si>
  <si>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</si>
  <si>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</si>
  <si>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</si>
  <si>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</si>
  <si>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</si>
  <si>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</si>
  <si>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</si>
  <si>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</si>
  <si>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</si>
  <si>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</si>
  <si>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</si>
  <si>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</si>
  <si>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</si>
  <si>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</si>
  <si>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</si>
  <si>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</si>
  <si>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</si>
  <si>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</si>
  <si>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</si>
  <si>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</si>
  <si>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</si>
  <si>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</si>
  <si>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</si>
  <si>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</si>
  <si>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</si>
  <si>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</si>
  <si>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</si>
  <si>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</si>
  <si>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</si>
  <si>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</si>
  <si>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</si>
  <si>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</si>
  <si>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</si>
  <si>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</si>
  <si>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</si>
  <si>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</si>
  <si>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</si>
  <si>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</si>
  <si>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</si>
  <si>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</si>
  <si>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</si>
  <si>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</si>
  <si>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</si>
  <si>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</si>
  <si>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</si>
  <si>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</si>
  <si>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</si>
  <si>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</si>
  <si>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</si>
  <si>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</si>
  <si>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</si>
  <si>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</si>
  <si>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</si>
  <si>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</si>
  <si>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</si>
  <si>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</si>
  <si>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</si>
  <si>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</si>
  <si>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</si>
  <si>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</si>
  <si>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</si>
  <si>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</si>
  <si>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</si>
  <si>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</si>
  <si>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</si>
  <si>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</si>
  <si>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</si>
  <si>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</si>
  <si>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</si>
  <si>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</si>
  <si>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</si>
  <si>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</si>
  <si>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</si>
  <si>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</si>
  <si>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</si>
  <si>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</si>
  <si>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</si>
  <si>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</si>
  <si>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</si>
  <si>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</si>
  <si>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</si>
  <si>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</si>
  <si>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</si>
  <si>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</si>
  <si>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</si>
  <si>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</si>
  <si>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</si>
  <si>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</si>
  <si>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</si>
  <si>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</si>
  <si>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</si>
  <si>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</si>
  <si>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</si>
  <si>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</si>
  <si>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</si>
  <si>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</si>
  <si>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</si>
  <si>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</si>
  <si>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</si>
  <si>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</si>
  <si>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</si>
  <si>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</si>
  <si>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</si>
  <si>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</si>
  <si>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</si>
  <si>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</si>
  <si>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</si>
  <si>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</si>
  <si>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</si>
  <si>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</si>
  <si>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</si>
  <si>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</si>
  <si>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</si>
  <si>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</si>
  <si>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</si>
  <si>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</si>
  <si>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</si>
  <si>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</si>
  <si>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</si>
  <si>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</si>
  <si>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</si>
  <si>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</si>
  <si>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</si>
  <si>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</si>
  <si>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</si>
  <si>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</si>
  <si>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</si>
  <si>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</si>
  <si>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</si>
  <si>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</si>
  <si>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</si>
  <si>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</si>
  <si>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</si>
  <si>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</si>
  <si>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</si>
  <si>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</si>
  <si>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</si>
  <si>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</si>
  <si>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</si>
  <si>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</si>
  <si>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</si>
  <si>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</si>
  <si>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</si>
  <si>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</si>
  <si>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</si>
  <si>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</si>
  <si>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</si>
  <si>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</si>
  <si>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</si>
  <si>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</si>
  <si>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</si>
  <si>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</si>
  <si>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</si>
  <si>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</si>
  <si>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</si>
  <si>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</si>
  <si>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</si>
  <si>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</si>
  <si>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</si>
  <si>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</si>
  <si>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</si>
  <si>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</si>
  <si>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</si>
  <si>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</si>
  <si>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</si>
  <si>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</si>
  <si>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</si>
  <si>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</si>
  <si>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</si>
  <si>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</si>
  <si>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</si>
  <si>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</si>
  <si>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</si>
  <si>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</si>
  <si>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</si>
  <si>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</si>
  <si>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</si>
  <si>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</si>
  <si>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</si>
  <si>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</si>
  <si>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</si>
  <si>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</si>
  <si>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</si>
  <si>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</si>
  <si>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</si>
  <si>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</si>
  <si>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</si>
  <si>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</si>
  <si>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</si>
  <si>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</si>
  <si>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</si>
  <si>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</si>
  <si>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</si>
  <si>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</si>
  <si>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</si>
  <si>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</si>
  <si>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</si>
  <si>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</si>
  <si>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</si>
  <si>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</si>
  <si>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</si>
  <si>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</si>
  <si>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</si>
  <si>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</si>
  <si>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</si>
  <si>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</si>
  <si>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</si>
  <si>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</si>
  <si>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</si>
  <si>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</si>
  <si>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</si>
  <si>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</si>
  <si>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</si>
  <si>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</si>
  <si>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</si>
  <si>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</si>
  <si>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</si>
  <si>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</si>
  <si>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</si>
  <si>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</si>
  <si>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</si>
  <si>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</si>
  <si>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</si>
  <si>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</si>
  <si>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</si>
  <si>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</si>
  <si>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</si>
  <si>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</si>
  <si>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</si>
  <si>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</si>
  <si>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</si>
  <si>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</si>
  <si>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</si>
  <si>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</si>
  <si>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</si>
  <si>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</si>
  <si>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</si>
  <si>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</si>
  <si>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</si>
  <si>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</si>
  <si>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</si>
  <si>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</si>
  <si>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</si>
  <si>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</si>
  <si>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</si>
  <si>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</si>
  <si>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</si>
  <si>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</si>
  <si>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</si>
  <si>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</si>
  <si>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</si>
  <si>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</si>
  <si>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</si>
  <si>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</si>
  <si>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</si>
  <si>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</si>
  <si>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</si>
  <si>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</si>
  <si>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</si>
  <si>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</si>
  <si>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</si>
  <si>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</si>
  <si>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</si>
  <si>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</si>
  <si>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</si>
  <si>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</si>
  <si>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</si>
  <si>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</si>
  <si>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</si>
  <si>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</si>
  <si>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</si>
  <si>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</si>
  <si>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</si>
  <si>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</si>
  <si>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</si>
  <si>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</si>
  <si>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</si>
  <si>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</si>
  <si>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</si>
  <si>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</si>
  <si>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</si>
  <si>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</si>
  <si>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</si>
  <si>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</si>
  <si>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</si>
  <si>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</si>
  <si>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</si>
  <si>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</si>
  <si>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</si>
  <si>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</si>
  <si>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</si>
  <si>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</si>
  <si>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</si>
  <si>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</si>
  <si>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</si>
  <si>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</si>
  <si>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</si>
  <si>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</si>
  <si>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</si>
  <si>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</si>
  <si>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</si>
  <si>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</si>
  <si>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</si>
  <si>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</si>
  <si>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</si>
  <si>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</si>
  <si>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</si>
  <si>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</si>
  <si>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</si>
  <si>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</si>
  <si>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</si>
  <si>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</si>
  <si>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</si>
  <si>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</si>
  <si>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</si>
  <si>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</si>
  <si>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</si>
  <si>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</si>
  <si>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</si>
  <si>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</si>
  <si>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</si>
  <si>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</si>
  <si>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</si>
  <si>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</si>
  <si>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</si>
  <si>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</si>
  <si>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</si>
  <si>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</si>
  <si>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</si>
  <si>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</si>
  <si>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</si>
  <si>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</si>
  <si>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</si>
  <si>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</si>
  <si>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</si>
  <si>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</si>
  <si>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</si>
  <si>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</si>
  <si>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</si>
  <si>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</si>
  <si>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</si>
  <si>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</si>
  <si>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</si>
  <si>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</si>
  <si>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</si>
  <si>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</si>
  <si>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</si>
  <si>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</si>
  <si>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</si>
  <si>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</si>
  <si>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</si>
  <si>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</si>
  <si>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</si>
  <si>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</si>
  <si>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</si>
  <si>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</si>
  <si>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</si>
  <si>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</si>
  <si>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</si>
  <si>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</si>
  <si>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</si>
  <si>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</si>
  <si>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</si>
  <si>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</si>
  <si>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</si>
  <si>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</si>
  <si>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</si>
  <si>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</si>
  <si>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</si>
  <si>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</si>
  <si>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</si>
  <si>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</si>
  <si>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</si>
  <si>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</si>
  <si>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</si>
  <si>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</si>
  <si>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</si>
  <si>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</si>
  <si>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</si>
  <si>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</si>
  <si>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</si>
  <si>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</si>
  <si>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</si>
  <si>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</si>
  <si>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</si>
  <si>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</si>
  <si>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</si>
  <si>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</si>
  <si>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</si>
  <si>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</si>
  <si>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</si>
  <si>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</si>
  <si>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</si>
  <si>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</si>
  <si>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</si>
  <si>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</si>
  <si>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</si>
  <si>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</si>
  <si>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</si>
  <si>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</si>
  <si>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</si>
  <si>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</si>
  <si>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</si>
  <si>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</si>
  <si>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</si>
  <si>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</si>
  <si>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</si>
  <si>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</si>
  <si>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</si>
  <si>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</si>
  <si>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</si>
  <si>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</si>
  <si>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</si>
  <si>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</si>
  <si>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</si>
  <si>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</si>
  <si>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</si>
  <si>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</si>
  <si>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</si>
  <si>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</si>
  <si>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</si>
  <si>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</si>
  <si>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</si>
  <si>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</si>
  <si>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</si>
  <si>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</si>
  <si>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</si>
  <si>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</si>
  <si>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</si>
  <si>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</si>
  <si>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</si>
  <si>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</si>
  <si>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</si>
  <si>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</si>
  <si>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</si>
  <si>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</si>
  <si>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</si>
  <si>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</si>
  <si>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</si>
  <si>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</si>
  <si>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</si>
  <si>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</si>
  <si>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</si>
  <si>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</si>
  <si>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</si>
  <si>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</si>
  <si>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</si>
  <si>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</si>
  <si>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</si>
  <si>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</si>
  <si>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</si>
  <si>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</si>
  <si>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</si>
  <si>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</si>
  <si>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</si>
  <si>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</si>
  <si>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</si>
  <si>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</si>
  <si>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</si>
  <si>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</si>
  <si>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</si>
  <si>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</si>
  <si>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</si>
  <si>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</si>
  <si>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</si>
  <si>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</si>
  <si>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</si>
  <si>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</si>
  <si>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</si>
  <si>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</si>
  <si>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</si>
  <si>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</si>
  <si>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</si>
  <si>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</si>
  <si>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</si>
  <si>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</si>
  <si>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</si>
  <si>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</si>
  <si>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</si>
  <si>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</si>
  <si>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</si>
  <si>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</si>
  <si>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</si>
  <si>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</si>
  <si>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</si>
  <si>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</si>
  <si>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</si>
  <si>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</si>
  <si>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</si>
  <si>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</si>
  <si>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</si>
  <si>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</si>
  <si>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</si>
  <si>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</si>
  <si>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</si>
  <si>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</si>
  <si>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</si>
  <si>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</si>
  <si>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</si>
  <si>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</si>
  <si>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</si>
  <si>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</si>
  <si>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</si>
  <si>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</si>
  <si>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</si>
  <si>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</si>
  <si>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</si>
  <si>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</si>
  <si>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</si>
  <si>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</si>
  <si>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</si>
  <si>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</si>
  <si>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</si>
  <si>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</si>
  <si>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</si>
  <si>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</si>
  <si>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</si>
  <si>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</si>
  <si>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</si>
  <si>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</si>
  <si>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</si>
  <si>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</si>
  <si>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</si>
  <si>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</si>
  <si>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</si>
  <si>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</si>
  <si>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</si>
  <si>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</si>
  <si>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</si>
  <si>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</si>
  <si>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</si>
  <si>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</si>
  <si>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</si>
  <si>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</si>
  <si>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</si>
  <si>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</si>
  <si>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</si>
  <si>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</si>
  <si>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</si>
  <si>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</si>
  <si>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</si>
  <si>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</si>
  <si>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</si>
  <si>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</si>
  <si>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</si>
  <si>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</si>
  <si>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</si>
  <si>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</si>
  <si>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</si>
  <si>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</si>
  <si>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</si>
  <si>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</si>
  <si>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</si>
  <si>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</si>
  <si>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</si>
  <si>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</si>
  <si>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</si>
  <si>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</si>
  <si>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</si>
  <si>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</si>
  <si>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</si>
  <si>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</si>
  <si>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</si>
  <si>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</si>
  <si>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</si>
  <si>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</si>
  <si>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</si>
  <si>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</si>
  <si>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</si>
  <si>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</si>
  <si>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</si>
  <si>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</si>
  <si>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</si>
  <si>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</si>
  <si>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</si>
  <si>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</si>
  <si>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</si>
  <si>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</si>
  <si>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</si>
  <si>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</si>
  <si>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</si>
  <si>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</si>
  <si>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</si>
  <si>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</si>
  <si>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</si>
  <si>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</si>
  <si>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</si>
  <si>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</si>
  <si>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</si>
  <si>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</si>
  <si>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</si>
  <si>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</si>
  <si>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</si>
  <si>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</si>
  <si>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</si>
  <si>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</si>
  <si>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</si>
  <si>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</si>
  <si>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</si>
  <si>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</si>
  <si>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</si>
  <si>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</si>
  <si>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</si>
  <si>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</si>
  <si>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</si>
  <si>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</si>
  <si>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</si>
  <si>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</si>
  <si>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</si>
  <si>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</si>
  <si>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</si>
  <si>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</si>
  <si>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</si>
  <si>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</si>
  <si>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</si>
  <si>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</si>
  <si>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</si>
  <si>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</si>
  <si>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</si>
  <si>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</si>
  <si>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</si>
  <si>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</si>
  <si>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</si>
  <si>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</si>
  <si>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</si>
  <si>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</si>
  <si>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</si>
  <si>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</si>
  <si>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</si>
  <si>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</si>
  <si>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</si>
  <si>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</si>
  <si>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</si>
  <si>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</si>
  <si>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</si>
  <si>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</si>
  <si>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</si>
  <si>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</si>
  <si>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</si>
  <si>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</si>
  <si>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</si>
  <si>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</si>
  <si>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</si>
  <si>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</si>
  <si>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</si>
  <si>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</si>
  <si>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</si>
  <si>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</si>
  <si>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</si>
  <si>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</si>
  <si>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</si>
  <si>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</si>
  <si>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</si>
  <si>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</si>
  <si>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</si>
  <si>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</si>
  <si>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</si>
  <si>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</si>
  <si>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</si>
  <si>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</si>
  <si>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</si>
  <si>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</si>
  <si>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</si>
  <si>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</si>
  <si>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</si>
  <si>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</si>
  <si>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</si>
  <si>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</si>
  <si>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</si>
  <si>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</si>
  <si>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</si>
  <si>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</si>
  <si>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</si>
  <si>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</si>
  <si>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</si>
  <si>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</si>
  <si>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</si>
  <si>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</si>
  <si>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</si>
  <si>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</si>
  <si>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</si>
  <si>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</si>
  <si>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</si>
  <si>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</si>
  <si>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</si>
  <si>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</si>
  <si>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</si>
  <si>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</si>
  <si>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</si>
  <si>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</si>
  <si>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</si>
  <si>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</si>
  <si>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</si>
  <si>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</si>
  <si>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</si>
  <si>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</si>
  <si>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</si>
  <si>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</si>
  <si>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</si>
  <si>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</si>
  <si>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</si>
  <si>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</si>
  <si>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</si>
  <si>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</si>
  <si>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</si>
  <si>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</si>
  <si>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</si>
  <si>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</si>
  <si>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</si>
  <si>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</si>
  <si>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</si>
  <si>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</si>
  <si>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</si>
  <si>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</si>
  <si>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</si>
  <si>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</si>
  <si>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</si>
  <si>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</si>
  <si>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</si>
  <si>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</si>
  <si>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</si>
  <si>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</si>
  <si>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</si>
  <si>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</si>
  <si>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</si>
  <si>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</si>
  <si>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</si>
  <si>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</si>
  <si>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</si>
  <si>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</si>
  <si>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</si>
  <si>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</si>
  <si>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</si>
  <si>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</si>
  <si>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</si>
  <si>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</si>
  <si>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</si>
  <si>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</si>
  <si>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</si>
  <si>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</si>
  <si>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</si>
  <si>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</si>
  <si>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</si>
  <si>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</si>
  <si>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</si>
  <si>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</si>
  <si>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</si>
  <si>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</si>
  <si>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</si>
  <si>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</si>
  <si>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</si>
  <si>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</si>
  <si>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</si>
  <si>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</si>
  <si>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</si>
  <si>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</si>
  <si>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</si>
  <si>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</si>
  <si>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</si>
  <si>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</si>
  <si>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</si>
  <si>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</si>
  <si>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</si>
  <si>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</si>
  <si>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</si>
  <si>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</si>
  <si>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</si>
  <si>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</si>
  <si>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</si>
  <si>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</si>
  <si>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</si>
  <si>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</si>
  <si>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</si>
  <si>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</si>
  <si>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</si>
  <si>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</si>
  <si>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</si>
  <si>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</si>
  <si>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</si>
  <si>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</si>
  <si>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</si>
  <si>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</si>
  <si>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</si>
  <si>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</si>
  <si>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</si>
  <si>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</si>
  <si>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</si>
  <si>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</si>
  <si>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</si>
  <si>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</si>
  <si>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</si>
  <si>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</si>
  <si>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</si>
  <si>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</si>
  <si>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</si>
  <si>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</si>
  <si>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</si>
  <si>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</si>
  <si>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</si>
  <si>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</si>
  <si>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</si>
  <si>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</si>
  <si>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</si>
  <si>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</si>
  <si>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</si>
  <si>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</si>
  <si>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</si>
  <si>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</si>
  <si>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</si>
  <si>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</si>
  <si>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</si>
  <si>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</si>
  <si>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</si>
  <si>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</si>
  <si>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</si>
  <si>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</si>
  <si>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</si>
  <si>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</si>
  <si>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</si>
  <si>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</si>
  <si>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</si>
  <si>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</si>
  <si>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</si>
  <si>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</si>
  <si>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</si>
  <si>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</si>
  <si>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</si>
  <si>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</si>
  <si>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</si>
  <si>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</si>
  <si>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</si>
  <si>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</si>
  <si>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</si>
  <si>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</si>
  <si>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</si>
  <si>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</si>
  <si>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</si>
  <si>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</si>
  <si>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</si>
  <si>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</si>
  <si>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</si>
  <si>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</si>
  <si>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</si>
  <si>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</si>
  <si>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</si>
  <si>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</si>
  <si>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</si>
  <si>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</si>
  <si>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</si>
  <si>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</si>
  <si>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</si>
  <si>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</si>
  <si>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</si>
  <si>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</si>
  <si>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</si>
  <si>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</si>
  <si>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</si>
  <si>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</si>
  <si>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</si>
  <si>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</si>
  <si>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</si>
  <si>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</si>
  <si>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</si>
  <si>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</si>
  <si>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</si>
  <si>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</si>
  <si>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</si>
  <si>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</si>
  <si>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</si>
  <si>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</si>
  <si>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</si>
  <si>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</si>
  <si>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</si>
  <si>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</si>
  <si>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</si>
  <si>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</si>
  <si>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</si>
  <si>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</si>
  <si>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</si>
  <si>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</si>
  <si>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</si>
  <si>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</si>
  <si>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</si>
  <si>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</si>
  <si>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</si>
  <si>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</si>
  <si>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</si>
  <si>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</si>
  <si>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</si>
  <si>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</si>
  <si>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</si>
  <si>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</si>
  <si>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</si>
  <si>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</si>
  <si>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</si>
  <si>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</si>
  <si>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</si>
  <si>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</si>
  <si>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</si>
  <si>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</si>
  <si>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</si>
  <si>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</si>
  <si>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</si>
  <si>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</si>
  <si>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</si>
  <si>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</si>
  <si>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</si>
  <si>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</si>
  <si>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</si>
  <si>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</si>
  <si>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</si>
  <si>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</si>
  <si>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</si>
  <si>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</si>
  <si>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</si>
  <si>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</si>
  <si>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</si>
  <si>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</si>
  <si>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</si>
  <si>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</si>
  <si>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</si>
  <si>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</si>
  <si>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</si>
  <si>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</si>
  <si>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</si>
  <si>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</si>
  <si>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</si>
  <si>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</si>
  <si>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</si>
  <si>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</si>
  <si>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</si>
  <si>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</si>
  <si>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</si>
  <si>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</si>
  <si>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</si>
  <si>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</si>
  <si>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</si>
  <si>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</si>
  <si>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</si>
  <si>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</si>
  <si>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</si>
  <si>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</si>
  <si>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</si>
  <si>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</si>
  <si>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</si>
  <si>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</si>
  <si>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</si>
  <si>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</si>
  <si>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</si>
  <si>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</si>
  <si>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</si>
  <si>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</si>
  <si>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</si>
  <si>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</si>
  <si>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</si>
  <si>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</si>
  <si>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</si>
  <si>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</si>
  <si>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</si>
  <si>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</si>
  <si>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</si>
  <si>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</si>
  <si>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</si>
  <si>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</si>
  <si>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</si>
  <si>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</si>
  <si>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</si>
  <si>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</si>
  <si>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</si>
  <si>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</si>
  <si>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</si>
  <si>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</si>
  <si>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</si>
  <si>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</si>
  <si>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</si>
  <si>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</si>
  <si>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</si>
  <si>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</si>
  <si>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</si>
  <si>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</si>
  <si>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</si>
  <si>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</si>
  <si>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</si>
  <si>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</si>
  <si>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</si>
  <si>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</si>
  <si>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</si>
  <si>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</si>
  <si>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</si>
  <si>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</si>
  <si>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</si>
  <si>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</si>
  <si>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</si>
  <si>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</si>
  <si>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</si>
  <si>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</si>
  <si>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</si>
  <si>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</si>
  <si>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</si>
  <si>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</si>
  <si>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</si>
  <si>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</si>
  <si>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</si>
  <si>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</si>
  <si>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</si>
  <si>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</si>
  <si>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</si>
  <si>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</si>
  <si>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</si>
  <si>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</si>
  <si>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</si>
  <si>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</si>
  <si>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</si>
  <si>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</si>
  <si>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</si>
  <si>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</si>
  <si>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</si>
  <si>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</si>
  <si>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</si>
  <si>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</si>
  <si>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</si>
  <si>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</si>
  <si>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</si>
  <si>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</si>
  <si>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</si>
  <si>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</si>
  <si>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</si>
  <si>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</si>
  <si>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</si>
  <si>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</si>
  <si>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</si>
  <si>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</si>
  <si>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</si>
  <si>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</si>
  <si>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</si>
  <si>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</si>
  <si>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</si>
  <si>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</si>
  <si>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</si>
  <si>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</si>
  <si>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</si>
  <si>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</si>
  <si>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</si>
  <si>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</si>
  <si>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</si>
  <si>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</si>
  <si>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</si>
  <si>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</si>
  <si>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</si>
  <si>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</si>
  <si>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</si>
  <si>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</si>
  <si>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</si>
  <si>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</si>
  <si>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</si>
  <si>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</si>
  <si>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</si>
  <si>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</si>
  <si>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</si>
  <si>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</si>
  <si>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</si>
  <si>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</si>
  <si>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</si>
  <si>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</si>
  <si>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</si>
  <si>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</si>
  <si>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</si>
  <si>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</si>
  <si>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</si>
  <si>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</si>
  <si>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</si>
  <si>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</si>
  <si>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</si>
  <si>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</si>
  <si>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</si>
  <si>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</si>
  <si>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</si>
  <si>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</si>
  <si>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</si>
  <si>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</si>
  <si>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</si>
  <si>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</si>
  <si>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</si>
  <si>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</si>
  <si>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</si>
  <si>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</si>
  <si>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</si>
  <si>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</si>
  <si>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</si>
  <si>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</si>
  <si>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</si>
  <si>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</si>
  <si>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</si>
  <si>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</si>
  <si>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</si>
  <si>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</si>
  <si>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</si>
  <si>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</si>
  <si>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</si>
  <si>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</si>
  <si>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</si>
  <si>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</si>
  <si>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</si>
  <si>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</si>
  <si>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</si>
  <si>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</si>
  <si>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</si>
  <si>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</si>
  <si>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</si>
  <si>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</si>
  <si>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</si>
  <si>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</si>
  <si>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</si>
  <si>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</si>
  <si>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</si>
  <si>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</si>
  <si>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</si>
  <si>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</si>
  <si>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</si>
  <si>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</si>
  <si>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</si>
  <si>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</si>
  <si>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</si>
  <si>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</si>
  <si>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</si>
  <si>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</si>
  <si>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</si>
  <si>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</si>
  <si>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</si>
  <si>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</si>
  <si>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</si>
  <si>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</si>
  <si>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</si>
  <si>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</si>
  <si>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</si>
  <si>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</si>
  <si>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</si>
  <si>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</si>
  <si>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</si>
  <si>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</si>
  <si>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</si>
  <si>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</si>
  <si>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</si>
  <si>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</si>
  <si>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</si>
  <si>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</si>
  <si>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</si>
  <si>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</si>
  <si>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</si>
  <si>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</si>
  <si>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</si>
  <si>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</si>
  <si>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</si>
  <si>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</si>
  <si>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</si>
  <si>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</si>
  <si>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</si>
  <si>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</si>
  <si>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</si>
  <si>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</si>
  <si>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</si>
  <si>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</si>
  <si>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</si>
  <si>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</si>
  <si>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</si>
  <si>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</si>
  <si>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</si>
  <si>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</si>
  <si>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</si>
  <si>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</si>
  <si>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</si>
  <si>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</si>
  <si>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</si>
  <si>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</si>
  <si>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</si>
  <si>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</si>
  <si>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</si>
  <si>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</si>
  <si>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</si>
  <si>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</si>
  <si>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</si>
  <si>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</si>
  <si>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</si>
  <si>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</si>
  <si>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</si>
  <si>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</si>
  <si>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</si>
  <si>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</si>
  <si>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</si>
  <si>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</si>
  <si>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</si>
  <si>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</si>
  <si>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</si>
  <si>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</si>
  <si>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</si>
  <si>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</si>
  <si>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</si>
  <si>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</si>
  <si>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</si>
  <si>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</si>
  <si>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</si>
  <si>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</si>
  <si>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</si>
  <si>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</si>
  <si>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</si>
  <si>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</si>
  <si>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</si>
  <si>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</si>
  <si>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</si>
  <si>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</si>
  <si>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</si>
  <si>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</si>
  <si>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</si>
  <si>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</si>
  <si>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</si>
  <si>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</si>
  <si>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</si>
  <si>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</si>
  <si>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</si>
  <si>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</si>
  <si>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</si>
  <si>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</si>
  <si>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</si>
  <si>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</si>
  <si>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</si>
  <si>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</si>
  <si>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</si>
  <si>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</si>
  <si>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</si>
  <si>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</si>
  <si>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</si>
  <si>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</si>
  <si>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</si>
  <si>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</si>
  <si>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</si>
  <si>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</si>
  <si>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</si>
  <si>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</si>
  <si>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</si>
  <si>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</si>
  <si>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</si>
  <si>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</si>
  <si>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</si>
  <si>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</si>
  <si>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</si>
  <si>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</si>
  <si>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</si>
  <si>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</si>
  <si>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</si>
  <si>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</si>
  <si>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</si>
  <si>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</si>
  <si>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</si>
  <si>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</si>
  <si>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</si>
  <si>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</si>
  <si>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</si>
  <si>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</si>
  <si>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</si>
  <si>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</si>
  <si>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</si>
  <si>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</si>
  <si>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</si>
  <si>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</si>
  <si>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</si>
  <si>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</si>
  <si>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</si>
  <si>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</si>
  <si>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</si>
  <si>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</si>
  <si>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</si>
  <si>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</si>
  <si>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</si>
  <si>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</si>
  <si>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</si>
  <si>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</si>
  <si>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</si>
  <si>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</si>
  <si>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</si>
  <si>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</si>
  <si>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</si>
  <si>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</si>
  <si>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</si>
  <si>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</si>
  <si>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</si>
  <si>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</si>
  <si>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</si>
  <si>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</si>
  <si>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</si>
  <si>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</si>
  <si>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</si>
  <si>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</si>
  <si>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</si>
  <si>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</si>
  <si>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</si>
  <si>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</si>
  <si>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</si>
  <si>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</si>
  <si>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</si>
  <si>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</si>
  <si>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</si>
  <si>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</si>
  <si>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</si>
  <si>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</si>
  <si>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</si>
  <si>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</si>
  <si>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</si>
  <si>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</si>
  <si>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</si>
  <si>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</si>
  <si>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</si>
  <si>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</si>
  <si>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</si>
  <si>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</si>
  <si>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</si>
  <si>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</si>
  <si>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</si>
  <si>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</si>
  <si>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</si>
  <si>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</si>
  <si>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</si>
  <si>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</si>
  <si>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</si>
  <si>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</si>
  <si>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</si>
  <si>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</si>
  <si>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</si>
  <si>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</si>
  <si>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</si>
  <si>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</si>
  <si>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</si>
  <si>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</si>
  <si>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</si>
  <si>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</si>
  <si>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</si>
  <si>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</si>
  <si>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</si>
  <si>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</si>
  <si>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</si>
  <si>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</si>
  <si>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</si>
  <si>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</si>
  <si>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</si>
  <si>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</si>
  <si>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</si>
  <si>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</si>
  <si>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</si>
  <si>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</si>
  <si>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</si>
  <si>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</si>
  <si>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</si>
  <si>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</si>
  <si>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</si>
  <si>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</si>
  <si>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</si>
  <si>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</si>
  <si>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</si>
  <si>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</si>
  <si>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</si>
  <si>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</si>
  <si>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</si>
  <si>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</si>
  <si>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</si>
  <si>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</si>
  <si>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</si>
  <si>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</si>
  <si>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</si>
  <si>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</si>
  <si>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</si>
  <si>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</si>
  <si>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</si>
  <si>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</si>
  <si>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</si>
  <si>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</si>
  <si>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</si>
  <si>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</si>
  <si>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</si>
  <si>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</si>
  <si>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</si>
  <si>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</si>
  <si>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</si>
  <si>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</si>
  <si>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</si>
  <si>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</si>
  <si>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</si>
  <si>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</si>
  <si>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</si>
  <si>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</si>
  <si>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</si>
  <si>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</si>
  <si>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</si>
  <si>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</si>
  <si>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</si>
  <si>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</si>
  <si>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</si>
  <si>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</si>
  <si>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</si>
  <si>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</si>
  <si>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</si>
  <si>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</si>
  <si>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</si>
  <si>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</si>
  <si>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</si>
  <si>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</si>
  <si>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</si>
  <si>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</si>
  <si>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</si>
  <si>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</si>
  <si>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</si>
  <si>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</si>
  <si>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</si>
  <si>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</si>
  <si>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</si>
  <si>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</si>
  <si>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</si>
  <si>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</si>
  <si>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</si>
  <si>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</si>
  <si>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</si>
  <si>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</si>
  <si>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</si>
  <si>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</si>
  <si>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</si>
  <si>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</si>
  <si>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</si>
  <si>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</si>
  <si>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</si>
  <si>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</si>
  <si>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</si>
  <si>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</si>
  <si>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</si>
  <si>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</si>
  <si>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</si>
  <si>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</si>
  <si>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</si>
  <si>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</si>
  <si>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</si>
  <si>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</si>
  <si>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</si>
  <si>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</si>
  <si>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</si>
  <si>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</si>
  <si>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</si>
  <si>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</si>
  <si>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</si>
  <si>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</si>
  <si>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</si>
  <si>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</si>
  <si>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</si>
  <si>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</si>
  <si>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</si>
  <si>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</si>
  <si>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</si>
  <si>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</si>
  <si>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</si>
  <si>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</si>
  <si>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</si>
  <si>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</si>
  <si>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</si>
  <si>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</si>
  <si>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</si>
  <si>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</si>
  <si>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</si>
  <si>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</si>
  <si>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</si>
  <si>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</si>
  <si>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</si>
  <si>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</si>
  <si>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</si>
  <si>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</si>
  <si>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</si>
  <si>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</si>
  <si>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</si>
  <si>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</si>
  <si>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</si>
  <si>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</si>
  <si>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</si>
  <si>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</si>
  <si>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</si>
  <si>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</si>
  <si>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</si>
  <si>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</si>
  <si>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</si>
  <si>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</si>
  <si>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</si>
  <si>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</si>
  <si>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</si>
  <si>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</si>
  <si>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</si>
  <si>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</si>
  <si>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</si>
  <si>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</si>
  <si>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</si>
  <si>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</si>
  <si>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</si>
  <si>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</si>
  <si>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</si>
  <si>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</si>
  <si>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</si>
  <si>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</si>
  <si>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</si>
  <si>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</si>
  <si>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</si>
  <si>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</si>
  <si>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</si>
  <si>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</si>
  <si>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</si>
  <si>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</si>
  <si>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</si>
  <si>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</si>
  <si>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</si>
  <si>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</si>
  <si>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</si>
  <si>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</si>
  <si>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</si>
  <si>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</si>
  <si>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</si>
  <si>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</si>
  <si>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</si>
  <si>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</si>
  <si>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</si>
  <si>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</si>
  <si>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</si>
  <si>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</si>
  <si>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</si>
  <si>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</si>
  <si>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</si>
  <si>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</si>
  <si>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</si>
  <si>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</si>
  <si>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</si>
  <si>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</si>
  <si>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</si>
  <si>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</si>
  <si>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</si>
  <si>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</si>
  <si>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</si>
  <si>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</si>
  <si>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</si>
  <si>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</si>
  <si>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</si>
  <si>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</si>
  <si>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</si>
  <si>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</si>
  <si>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</si>
  <si>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</si>
  <si>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</si>
  <si>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</si>
  <si>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</si>
  <si>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</si>
  <si>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</si>
  <si>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</si>
  <si>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</si>
  <si>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</si>
  <si>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</si>
  <si>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</si>
  <si>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</si>
  <si>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</si>
  <si>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</si>
  <si>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</si>
  <si>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</si>
  <si>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</si>
  <si>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</si>
  <si>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</si>
  <si>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</si>
  <si>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</si>
  <si>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</si>
  <si>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</si>
  <si>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</si>
  <si>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</si>
  <si>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</si>
  <si>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</si>
  <si>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</si>
  <si>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</si>
  <si>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</si>
  <si>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</si>
  <si>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</si>
  <si>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</si>
  <si>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</si>
  <si>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</si>
  <si>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</si>
  <si>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</si>
  <si>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</si>
  <si>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</si>
  <si>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</si>
  <si>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</si>
  <si>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</si>
  <si>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</si>
  <si>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</si>
  <si>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</si>
  <si>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</si>
  <si>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</si>
  <si>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</si>
  <si>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</si>
  <si>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</si>
  <si>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</si>
  <si>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</si>
  <si>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</si>
  <si>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</si>
  <si>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</si>
  <si>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</si>
  <si>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</si>
  <si>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</si>
  <si>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</si>
  <si>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</si>
  <si>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</si>
  <si>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</si>
  <si>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</si>
  <si>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</si>
  <si>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</si>
  <si>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</si>
  <si>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</si>
  <si>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</si>
  <si>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</si>
  <si>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</si>
  <si>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</si>
  <si>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</si>
  <si>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</si>
  <si>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</si>
  <si>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</si>
  <si>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</si>
  <si>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</si>
  <si>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</si>
  <si>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</si>
  <si>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</si>
  <si>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</si>
  <si>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</si>
  <si>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</si>
  <si>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</si>
  <si>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</si>
  <si>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</si>
  <si>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</si>
  <si>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</si>
  <si>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</si>
  <si>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</si>
  <si>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</si>
  <si>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</si>
  <si>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</si>
  <si>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</si>
  <si>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</si>
  <si>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</si>
  <si>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</si>
  <si>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</si>
  <si>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</si>
  <si>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</si>
  <si>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</si>
  <si>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</si>
  <si>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</si>
  <si>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</si>
  <si>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</si>
  <si>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</si>
  <si>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</si>
  <si>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</si>
  <si>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</si>
  <si>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</si>
  <si>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</si>
  <si>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</si>
  <si>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</si>
  <si>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</si>
  <si>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</si>
  <si>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</si>
  <si>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</si>
  <si>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</si>
  <si>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</si>
  <si>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</si>
  <si>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</si>
  <si>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</si>
  <si>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</si>
  <si>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</si>
  <si>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</si>
  <si>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</si>
  <si>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</si>
  <si>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</si>
  <si>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</si>
  <si>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</si>
  <si>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</si>
  <si>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</si>
  <si>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</si>
  <si>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</si>
  <si>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</si>
  <si>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</si>
  <si>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</si>
  <si>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</si>
  <si>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</si>
  <si>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</si>
  <si>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</si>
  <si>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</si>
  <si>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</si>
  <si>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</si>
  <si>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</si>
  <si>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</si>
  <si>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</si>
  <si>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</si>
  <si>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</si>
  <si>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</si>
  <si>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</si>
  <si>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</si>
  <si>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</si>
  <si>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</si>
  <si>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</si>
  <si>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</si>
  <si>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</si>
  <si>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</si>
  <si>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</si>
  <si>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</si>
  <si>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</si>
  <si>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</si>
  <si>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</si>
  <si>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</si>
  <si>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</si>
  <si>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</si>
  <si>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</si>
  <si>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</si>
  <si>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</si>
  <si>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</si>
  <si>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</si>
  <si>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</si>
  <si>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</si>
  <si>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</si>
  <si>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</si>
  <si>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</si>
  <si>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</si>
  <si>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</si>
  <si>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</si>
  <si>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</si>
  <si>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</si>
  <si>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</si>
  <si>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</si>
  <si>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</si>
  <si>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</si>
  <si>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</si>
  <si>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</si>
  <si>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</si>
  <si>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</si>
  <si>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</si>
  <si>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</si>
  <si>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</si>
  <si>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</si>
  <si>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</si>
  <si>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</si>
  <si>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</si>
  <si>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</si>
  <si>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</si>
  <si>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</si>
  <si>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</si>
  <si>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</si>
  <si>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</si>
  <si>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</si>
  <si>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</si>
  <si>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</si>
  <si>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</si>
  <si>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</si>
  <si>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</si>
  <si>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</si>
  <si>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</si>
  <si>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</si>
  <si>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</si>
  <si>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</si>
  <si>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</si>
  <si>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</si>
  <si>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</si>
  <si>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</si>
  <si>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</si>
  <si>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</si>
  <si>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</si>
  <si>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</si>
  <si>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</si>
  <si>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</si>
  <si>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</si>
  <si>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</si>
  <si>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</si>
  <si>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</si>
  <si>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</si>
  <si>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</si>
  <si>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</si>
  <si>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</si>
  <si>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</si>
  <si>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</si>
  <si>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</si>
  <si>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</si>
  <si>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</si>
  <si>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</si>
  <si>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</si>
  <si>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</si>
  <si>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</si>
  <si>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</si>
  <si>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</si>
  <si>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</si>
  <si>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</si>
  <si>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</si>
  <si>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</si>
  <si>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</si>
  <si>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</si>
  <si>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</si>
  <si>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</si>
  <si>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</si>
  <si>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</si>
  <si>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</si>
  <si>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</si>
  <si>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</si>
  <si>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</si>
  <si>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</si>
  <si>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</si>
  <si>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</si>
  <si>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</si>
  <si>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</si>
  <si>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</si>
  <si>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</si>
  <si>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</si>
  <si>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</si>
  <si>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</si>
  <si>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</si>
  <si>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</si>
  <si>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</si>
  <si>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</si>
  <si>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</si>
  <si>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</si>
  <si>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</si>
  <si>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</si>
  <si>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</si>
  <si>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</si>
  <si>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</si>
  <si>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</si>
  <si>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</si>
  <si>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</si>
  <si>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</si>
  <si>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</si>
  <si>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</si>
  <si>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</si>
  <si>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</si>
  <si>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</si>
  <si>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</si>
  <si>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</si>
  <si>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</si>
  <si>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</si>
  <si>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</si>
  <si>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</si>
  <si>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</si>
  <si>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</si>
  <si>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</si>
  <si>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</si>
  <si>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</si>
  <si>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</si>
  <si>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</si>
  <si>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</si>
  <si>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</si>
  <si>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</si>
  <si>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</si>
  <si>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</si>
  <si>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</si>
  <si>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</si>
  <si>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</si>
  <si>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</si>
  <si>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</si>
  <si>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</si>
  <si>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</si>
  <si>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</si>
  <si>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</si>
  <si>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</si>
  <si>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</si>
  <si>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</si>
  <si>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</si>
  <si>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</si>
  <si>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</si>
  <si>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</si>
  <si>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</si>
  <si>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</si>
  <si>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</si>
  <si>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</si>
  <si>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</si>
  <si>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</si>
  <si>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</si>
  <si>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</si>
  <si>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</si>
  <si>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</si>
  <si>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</si>
  <si>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</si>
  <si>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</si>
  <si>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</si>
  <si>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</si>
  <si>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</si>
  <si>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</si>
  <si>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</si>
  <si>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</si>
  <si>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</si>
  <si>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</si>
  <si>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</si>
  <si>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</si>
  <si>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</si>
  <si>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</si>
  <si>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</si>
  <si>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</si>
  <si>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</si>
  <si>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</si>
  <si>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</si>
  <si>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</si>
  <si>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</si>
  <si>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</si>
  <si>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</si>
  <si>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</si>
  <si>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</si>
  <si>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</si>
  <si>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</si>
  <si>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</si>
  <si>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</si>
  <si>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</si>
  <si>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</si>
  <si>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</si>
  <si>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</si>
  <si>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</si>
  <si>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</si>
  <si>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</si>
  <si>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</si>
  <si>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</si>
  <si>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</si>
  <si>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</si>
  <si>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</si>
  <si>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</si>
  <si>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</si>
  <si>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</si>
  <si>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</si>
  <si>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</si>
  <si>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</si>
  <si>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</si>
  <si>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</si>
  <si>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</si>
  <si>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</si>
  <si>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</si>
  <si>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</si>
  <si>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</si>
  <si>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</si>
  <si>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</si>
  <si>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</si>
  <si>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</si>
  <si>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</si>
  <si>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</si>
  <si>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</si>
  <si>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</si>
  <si>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</si>
  <si>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</si>
  <si>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</si>
  <si>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</si>
  <si>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</si>
  <si>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</si>
  <si>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</si>
  <si>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</si>
  <si>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</si>
  <si>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</si>
  <si>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</si>
  <si>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</si>
  <si>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</si>
  <si>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</si>
  <si>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</si>
  <si>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</si>
  <si>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</si>
  <si>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</si>
  <si>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</si>
  <si>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</si>
  <si>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</si>
  <si>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</si>
  <si>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</si>
  <si>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</si>
  <si>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</si>
  <si>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</si>
  <si>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</si>
  <si>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</si>
  <si>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</si>
  <si>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</si>
  <si>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</si>
  <si>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</si>
  <si>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</si>
  <si>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</si>
  <si>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</si>
  <si>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</si>
  <si>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</si>
  <si>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</si>
  <si>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</si>
  <si>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</si>
  <si>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</si>
  <si>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</si>
  <si>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</si>
  <si>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</si>
  <si>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</si>
  <si>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</si>
  <si>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</si>
  <si>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</si>
  <si>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</si>
  <si>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</si>
  <si>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</si>
  <si>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</si>
  <si>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</si>
  <si>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</si>
  <si>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</si>
  <si>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</si>
  <si>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</si>
  <si>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</si>
  <si>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</si>
  <si>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</si>
  <si>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</si>
  <si>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</si>
  <si>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</si>
  <si>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</si>
  <si>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</si>
  <si>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</si>
  <si>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</si>
  <si>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</si>
  <si>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</si>
  <si>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</si>
  <si>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</si>
  <si>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</si>
  <si>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</si>
  <si>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</si>
  <si>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</si>
  <si>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</si>
  <si>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</si>
  <si>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</si>
  <si>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</si>
  <si>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</si>
  <si>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</si>
  <si>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</si>
  <si>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</si>
  <si>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</si>
  <si>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</si>
  <si>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</si>
  <si>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</si>
  <si>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</si>
  <si>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</si>
  <si>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</si>
  <si>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</si>
  <si>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</si>
  <si>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</si>
  <si>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</si>
  <si>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</si>
  <si>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</si>
  <si>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</si>
  <si>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</si>
  <si>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</si>
  <si>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</si>
  <si>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</si>
  <si>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</si>
  <si>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</si>
  <si>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</si>
  <si>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</si>
  <si>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</si>
  <si>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</si>
  <si>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</si>
  <si>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</si>
  <si>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</si>
  <si>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</si>
  <si>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</si>
  <si>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</si>
  <si>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</si>
  <si>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</si>
  <si>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</si>
  <si>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</si>
  <si>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</si>
  <si>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</si>
  <si>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</si>
  <si>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</si>
  <si>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</si>
  <si>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</si>
  <si>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</si>
  <si>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</si>
  <si>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</si>
  <si>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</si>
  <si>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</si>
  <si>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</si>
  <si>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</si>
  <si>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</si>
  <si>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</si>
  <si>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</si>
  <si>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</si>
  <si>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</si>
  <si>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</si>
  <si>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</si>
  <si>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</si>
  <si>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</si>
  <si>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</si>
  <si>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</si>
  <si>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</si>
  <si>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</si>
  <si>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</si>
  <si>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</si>
  <si>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</si>
  <si>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</si>
  <si>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</si>
  <si>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</si>
  <si>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</si>
  <si>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</si>
  <si>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</si>
  <si>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</si>
  <si>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</si>
  <si>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</si>
  <si>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</si>
  <si>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</si>
  <si>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</si>
  <si>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</si>
  <si>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</si>
  <si>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</si>
  <si>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</si>
  <si>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</si>
  <si>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</si>
  <si>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</si>
  <si>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</si>
  <si>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</si>
  <si>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</si>
  <si>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</si>
  <si>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</si>
  <si>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</si>
  <si>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</si>
  <si>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</si>
  <si>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</si>
  <si>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</si>
  <si>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</si>
  <si>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</si>
  <si>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</si>
  <si>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</si>
  <si>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</si>
  <si>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</si>
  <si>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</si>
  <si>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</si>
  <si>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</si>
  <si>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</si>
  <si>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</si>
  <si>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</si>
  <si>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</si>
  <si>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</si>
  <si>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</si>
  <si>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</si>
  <si>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</si>
  <si>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</si>
  <si>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</si>
  <si>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</si>
  <si>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</si>
  <si>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</si>
  <si>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</si>
  <si>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</si>
  <si>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</si>
  <si>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</si>
  <si>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</si>
  <si>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</si>
  <si>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</si>
  <si>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</si>
  <si>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</si>
  <si>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</si>
  <si>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</si>
  <si>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</si>
  <si>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</si>
  <si>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</si>
  <si>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</si>
  <si>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</si>
  <si>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</si>
  <si>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</si>
  <si>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</si>
  <si>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</si>
  <si>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</si>
  <si>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</si>
  <si>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</si>
  <si>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</si>
  <si>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</si>
  <si>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</si>
  <si>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</si>
  <si>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</si>
  <si>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</si>
  <si>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</si>
  <si>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</si>
  <si>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</si>
  <si>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</si>
  <si>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</si>
  <si>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</si>
  <si>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</si>
  <si>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</si>
  <si>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</si>
  <si>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</si>
  <si>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</si>
  <si>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</si>
  <si>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</si>
  <si>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</si>
  <si>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</si>
  <si>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</si>
  <si>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</si>
  <si>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</si>
  <si>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</si>
  <si>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</si>
  <si>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</si>
  <si>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</si>
  <si>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</si>
  <si>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</si>
  <si>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</si>
  <si>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</si>
  <si>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</si>
  <si>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</si>
  <si>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</si>
  <si>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</si>
  <si>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</si>
  <si>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</si>
  <si>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</si>
  <si>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</si>
  <si>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</si>
  <si>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</si>
  <si>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</si>
  <si>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</si>
  <si>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</si>
  <si>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</si>
  <si>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</si>
  <si>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</si>
  <si>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</si>
  <si>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</si>
  <si>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</si>
  <si>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</si>
  <si>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</si>
  <si>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</si>
  <si>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</si>
  <si>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</si>
  <si>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</si>
  <si>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</si>
  <si>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</si>
  <si>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</si>
  <si>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</si>
  <si>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</si>
  <si>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</si>
  <si>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</si>
  <si>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</si>
  <si>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</si>
  <si>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</si>
  <si>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</si>
  <si>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</si>
  <si>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</si>
  <si>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</si>
  <si>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</si>
  <si>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</si>
  <si>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</si>
  <si>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</si>
  <si>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</si>
  <si>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</si>
  <si>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</si>
  <si>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</si>
  <si>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</si>
  <si>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</si>
  <si>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</si>
  <si>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</si>
  <si>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</si>
  <si>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</si>
  <si>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</si>
  <si>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</si>
  <si>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</si>
  <si>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</si>
  <si>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</si>
  <si>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</si>
  <si>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</si>
  <si>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</si>
  <si>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</si>
  <si>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</si>
  <si>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</si>
  <si>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</si>
  <si>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</si>
  <si>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</si>
  <si>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</si>
  <si>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</si>
  <si>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</si>
  <si>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</si>
  <si>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</si>
  <si>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</si>
  <si>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</si>
  <si>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</si>
  <si>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</si>
  <si>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</si>
  <si>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</si>
  <si>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</si>
  <si>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</si>
  <si>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</si>
  <si>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</si>
  <si>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</si>
  <si>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</si>
  <si>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</si>
  <si>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</si>
  <si>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</si>
  <si>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</si>
  <si>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</si>
  <si>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</si>
  <si>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</si>
  <si>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</si>
  <si>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</si>
  <si>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</si>
  <si>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</si>
  <si>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</si>
  <si>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</si>
  <si>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</si>
  <si>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</si>
  <si>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</si>
  <si>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</si>
  <si>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</si>
  <si>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</si>
  <si>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</si>
  <si>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</si>
  <si>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</si>
  <si>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</si>
  <si>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</si>
  <si>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</si>
  <si>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</si>
  <si>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</si>
  <si>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</si>
  <si>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</si>
  <si>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</si>
  <si>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</si>
  <si>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</si>
  <si>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</si>
  <si>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</si>
  <si>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</si>
  <si>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</si>
  <si>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</si>
  <si>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</si>
  <si>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</si>
  <si>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</si>
  <si>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</si>
  <si>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</si>
  <si>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</si>
  <si>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</si>
  <si>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</si>
  <si>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</si>
  <si>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</si>
  <si>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</si>
  <si>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</si>
  <si>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</si>
  <si>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</si>
  <si>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</si>
  <si>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</si>
  <si>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</si>
  <si>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</si>
  <si>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</si>
  <si>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</si>
  <si>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</si>
  <si>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</si>
  <si>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</si>
  <si>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</si>
  <si>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</si>
  <si>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</si>
  <si>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</si>
  <si>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</si>
  <si>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</si>
  <si>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</si>
  <si>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</si>
  <si>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</si>
  <si>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</si>
  <si>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</si>
  <si>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</si>
  <si>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</si>
  <si>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</si>
  <si>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</si>
  <si>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</si>
  <si>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</si>
  <si>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</si>
  <si>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</si>
  <si>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</si>
  <si>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</si>
  <si>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</si>
  <si>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</si>
  <si>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</si>
  <si>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</si>
  <si>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</si>
  <si>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</si>
  <si>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</si>
  <si>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</si>
  <si>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</si>
  <si>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</si>
  <si>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</si>
  <si>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</si>
  <si>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</si>
  <si>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</si>
  <si>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</si>
  <si>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</si>
  <si>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</si>
  <si>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</si>
  <si>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</si>
  <si>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</si>
  <si>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</si>
  <si>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</si>
  <si>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</si>
  <si>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</si>
  <si>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</si>
  <si>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</si>
  <si>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</si>
  <si>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</si>
  <si>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</si>
  <si>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</si>
  <si>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</si>
  <si>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</si>
  <si>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</si>
  <si>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</si>
  <si>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</si>
  <si>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</si>
  <si>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</si>
  <si>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</si>
  <si>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</si>
  <si>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</si>
  <si>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</si>
  <si>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</si>
  <si>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</si>
  <si>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</si>
  <si>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</si>
  <si>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</si>
  <si>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</si>
  <si>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</si>
  <si>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</si>
  <si>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</si>
  <si>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</si>
  <si>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</si>
  <si>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</si>
  <si>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</si>
  <si>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</si>
  <si>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</si>
  <si>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</si>
  <si>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</si>
  <si>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</si>
  <si>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</si>
  <si>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</si>
  <si>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</si>
  <si>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</si>
  <si>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</si>
  <si>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</si>
  <si>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</si>
  <si>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</si>
  <si>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</si>
  <si>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</si>
  <si>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</si>
  <si>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</si>
  <si>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</si>
  <si>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</si>
  <si>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</si>
  <si>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</si>
  <si>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</si>
  <si>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</si>
  <si>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</si>
  <si>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</si>
  <si>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</si>
  <si>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</si>
  <si>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</si>
  <si>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</si>
  <si>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</si>
  <si>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</si>
  <si>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</si>
  <si>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</si>
  <si>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</si>
  <si>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</si>
  <si>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</si>
  <si>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</si>
  <si>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</si>
  <si>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</si>
  <si>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</si>
  <si>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</si>
  <si>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</si>
  <si>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</si>
  <si>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</si>
  <si>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</si>
  <si>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</si>
  <si>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</si>
  <si>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</si>
  <si>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</si>
  <si>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</si>
  <si>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</si>
  <si>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</si>
  <si>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</si>
  <si>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</si>
  <si>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</si>
  <si>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</si>
  <si>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</si>
  <si>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</si>
  <si>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</si>
  <si>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</si>
  <si>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</si>
  <si>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</si>
  <si>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</si>
  <si>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</si>
  <si>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</si>
  <si>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</si>
  <si>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</si>
  <si>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</si>
  <si>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</si>
  <si>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</si>
  <si>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</si>
  <si>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</si>
  <si>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</si>
  <si>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</si>
  <si>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</si>
  <si>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</si>
  <si>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</si>
  <si>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</si>
  <si>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</si>
  <si>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</si>
  <si>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</si>
  <si>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</si>
  <si>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</si>
  <si>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</si>
  <si>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</si>
  <si>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</si>
  <si>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</si>
  <si>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</si>
  <si>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</si>
  <si>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</si>
  <si>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</si>
  <si>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</si>
  <si>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</si>
  <si>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</si>
  <si>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</si>
  <si>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</si>
  <si>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</si>
  <si>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</si>
  <si>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</si>
  <si>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</si>
  <si>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</si>
  <si>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</si>
  <si>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</si>
  <si>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</si>
  <si>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</si>
  <si>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</si>
  <si>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</si>
  <si>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</si>
  <si>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</si>
  <si>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</si>
  <si>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</si>
  <si>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</si>
  <si>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</si>
  <si>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</si>
  <si>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</si>
  <si>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</si>
  <si>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</si>
  <si>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</si>
  <si>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</si>
  <si>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</si>
  <si>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</si>
  <si>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</si>
  <si>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</si>
  <si>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</si>
  <si>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</si>
  <si>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</si>
  <si>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</si>
  <si>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</si>
  <si>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</si>
  <si>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</si>
  <si>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</si>
  <si>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</si>
  <si>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</si>
  <si>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</si>
  <si>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</si>
  <si>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</si>
  <si>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</si>
  <si>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</si>
  <si>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</si>
  <si>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</si>
  <si>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</si>
  <si>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</si>
  <si>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</si>
  <si>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</si>
  <si>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</si>
  <si>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</si>
  <si>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</si>
  <si>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</si>
  <si>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</si>
  <si>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</si>
  <si>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</si>
  <si>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</si>
  <si>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</si>
  <si>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</si>
  <si>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</si>
  <si>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</si>
  <si>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</si>
  <si>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</si>
  <si>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</si>
  <si>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</si>
  <si>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</si>
  <si>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</si>
  <si>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</si>
  <si>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</si>
  <si>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</si>
  <si>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</si>
  <si>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</si>
  <si>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</si>
  <si>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</si>
  <si>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</si>
  <si>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</si>
  <si>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</si>
  <si>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</si>
  <si>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</si>
  <si>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</si>
  <si>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</si>
  <si>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</si>
  <si>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</si>
  <si>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</si>
  <si>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</si>
  <si>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</si>
  <si>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</si>
  <si>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</si>
  <si>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</si>
  <si>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</si>
  <si>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</si>
  <si>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</si>
  <si>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</si>
  <si>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</si>
  <si>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</si>
  <si>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</si>
  <si>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</si>
  <si>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</si>
  <si>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</si>
  <si>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</si>
  <si>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</si>
  <si>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</si>
  <si>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</si>
  <si>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</si>
  <si>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</si>
  <si>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</si>
  <si>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</si>
  <si>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</si>
  <si>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</si>
  <si>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</si>
  <si>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</si>
  <si>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</si>
  <si>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</si>
  <si>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</si>
  <si>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</si>
  <si>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</si>
  <si>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</si>
  <si>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</si>
  <si>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</si>
  <si>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</si>
  <si>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</si>
  <si>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</si>
  <si>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</si>
  <si>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</si>
  <si>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</si>
  <si>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</si>
  <si>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</si>
  <si>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</si>
  <si>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</si>
  <si>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</si>
  <si>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</si>
  <si>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</si>
  <si>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</si>
  <si>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</si>
  <si>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</si>
  <si>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</si>
  <si>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</si>
  <si>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</si>
  <si>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</si>
  <si>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</si>
  <si>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</si>
  <si>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</si>
  <si>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</si>
  <si>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</si>
  <si>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</si>
  <si>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</si>
  <si>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</si>
  <si>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</si>
  <si>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</si>
  <si>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</si>
  <si>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</si>
  <si>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</si>
  <si>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</si>
  <si>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</si>
  <si>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</si>
  <si>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</si>
  <si>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</si>
  <si>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</si>
  <si>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</si>
  <si>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</si>
  <si>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</si>
  <si>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</si>
  <si>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</si>
  <si>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</si>
  <si>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</si>
  <si>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</si>
  <si>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</si>
  <si>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</si>
  <si>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</si>
  <si>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</si>
  <si>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</si>
  <si>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</si>
  <si>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</si>
  <si>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</si>
  <si>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</si>
  <si>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</si>
  <si>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</si>
  <si>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</si>
  <si>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</si>
  <si>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</si>
  <si>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</si>
  <si>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</si>
  <si>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</si>
  <si>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</si>
  <si>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</si>
  <si>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</si>
  <si>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</si>
  <si>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</si>
  <si>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</si>
  <si>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</si>
  <si>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</si>
  <si>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</si>
  <si>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</si>
  <si>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</si>
  <si>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</si>
  <si>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</si>
  <si>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</si>
  <si>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</si>
  <si>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</si>
  <si>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</si>
  <si>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</si>
  <si>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</si>
  <si>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</si>
  <si>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</si>
  <si>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</si>
  <si>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</si>
  <si>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</si>
  <si>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</si>
  <si>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</si>
  <si>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</si>
  <si>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</si>
  <si>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</si>
  <si>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</si>
  <si>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</si>
  <si>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</si>
  <si>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</si>
  <si>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</si>
  <si>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</si>
  <si>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</si>
  <si>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</si>
  <si>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</si>
  <si>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</si>
  <si>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</si>
  <si>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</si>
  <si>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</si>
  <si>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</si>
  <si>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</si>
  <si>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</si>
  <si>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</si>
  <si>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</si>
  <si>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</si>
  <si>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</si>
  <si>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</si>
  <si>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</si>
  <si>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</si>
  <si>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</si>
  <si>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</si>
  <si>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</si>
  <si>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</si>
  <si>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</si>
  <si>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</si>
  <si>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</si>
  <si>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</si>
  <si>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</si>
  <si>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</si>
  <si>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</si>
  <si>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</si>
  <si>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</si>
  <si>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</si>
  <si>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</si>
  <si>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</si>
  <si>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</si>
  <si>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</si>
  <si>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</si>
  <si>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</si>
  <si>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</si>
  <si>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</si>
  <si>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</si>
  <si>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</si>
  <si>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</si>
  <si>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</si>
  <si>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</si>
  <si>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</si>
  <si>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</si>
  <si>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</si>
  <si>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</si>
  <si>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</si>
  <si>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</si>
  <si>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</si>
  <si>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</si>
  <si>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</si>
  <si>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</si>
  <si>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</si>
  <si>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</si>
  <si>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</si>
  <si>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</si>
  <si>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</si>
  <si>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</si>
  <si>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</si>
  <si>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</si>
  <si>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</si>
  <si>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</si>
  <si>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</si>
  <si>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</si>
  <si>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</si>
  <si>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</si>
  <si>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</si>
  <si>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</si>
  <si>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</si>
  <si>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</si>
  <si>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</si>
  <si>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</si>
  <si>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</si>
  <si>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</si>
  <si>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</si>
  <si>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</si>
  <si>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</si>
  <si>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</si>
  <si>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</si>
  <si>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</si>
  <si>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</si>
  <si>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</si>
  <si>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</si>
  <si>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</si>
  <si>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</si>
  <si>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</si>
  <si>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</si>
  <si>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</si>
  <si>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</si>
  <si>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</si>
  <si>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</si>
  <si>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</si>
  <si>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</si>
  <si>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</si>
  <si>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</si>
  <si>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</si>
  <si>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</si>
  <si>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</si>
  <si>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</si>
  <si>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</si>
  <si>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</si>
  <si>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</si>
  <si>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</si>
  <si>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</si>
  <si>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</si>
  <si>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</si>
  <si>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</si>
  <si>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</si>
  <si>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</si>
  <si>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</si>
  <si>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</si>
  <si>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</si>
  <si>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</si>
  <si>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</si>
  <si>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</si>
  <si>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</si>
  <si>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</si>
  <si>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</si>
  <si>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</si>
  <si>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</si>
  <si>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</si>
  <si>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</si>
  <si>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</si>
  <si>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</si>
  <si>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</si>
  <si>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</si>
  <si>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</si>
  <si>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</si>
  <si>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</si>
  <si>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</si>
  <si>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</si>
  <si>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</si>
  <si>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</si>
  <si>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</si>
  <si>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</si>
  <si>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</si>
  <si>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</si>
  <si>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</si>
  <si>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</si>
  <si>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</si>
  <si>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</si>
  <si>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</si>
  <si>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</si>
  <si>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</si>
  <si>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</si>
  <si>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</si>
  <si>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</si>
  <si>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</si>
  <si>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</si>
  <si>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</si>
  <si>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</si>
  <si>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</si>
  <si>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</si>
  <si>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</si>
  <si>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</si>
  <si>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</si>
  <si>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</si>
  <si>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</si>
  <si>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</si>
  <si>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</si>
  <si>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</si>
  <si>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</si>
  <si>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</si>
  <si>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</si>
  <si>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</si>
  <si>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</si>
  <si>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</si>
  <si>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</si>
  <si>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</si>
  <si>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</si>
  <si>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</si>
  <si>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</si>
  <si>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</si>
  <si>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</si>
  <si>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</si>
  <si>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</si>
  <si>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</si>
  <si>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</si>
  <si>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</si>
  <si>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</si>
  <si>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</si>
  <si>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</si>
  <si>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</si>
  <si>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</si>
  <si>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</si>
  <si>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</si>
  <si>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</si>
  <si>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</si>
  <si>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</si>
  <si>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</si>
  <si>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</si>
  <si>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</si>
  <si>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</si>
  <si>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</si>
  <si>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</si>
  <si>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</si>
  <si>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</si>
  <si>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</si>
  <si>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</si>
  <si>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</si>
  <si>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</si>
  <si>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</si>
  <si>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</si>
  <si>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</si>
  <si>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</si>
  <si>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</si>
  <si>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</si>
  <si>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</si>
  <si>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</si>
  <si>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</si>
  <si>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</si>
  <si>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</si>
  <si>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</si>
  <si>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</si>
  <si>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</si>
  <si>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</si>
  <si>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</si>
  <si>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</si>
  <si>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</si>
  <si>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</si>
  <si>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</si>
  <si>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</si>
  <si>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</si>
  <si>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</si>
  <si>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</si>
  <si>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</si>
  <si>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</si>
  <si>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</si>
  <si>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</si>
  <si>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</si>
  <si>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</si>
  <si>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</si>
  <si>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</si>
  <si>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</si>
  <si>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</si>
  <si>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</si>
  <si>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</si>
  <si>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</si>
  <si>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</si>
  <si>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</si>
  <si>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</si>
  <si>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</si>
  <si>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</si>
  <si>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</si>
  <si>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</si>
  <si>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</si>
  <si>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</si>
  <si>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</si>
  <si>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</si>
  <si>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</si>
  <si>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</si>
  <si>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</si>
  <si>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</si>
  <si>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</si>
  <si>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</si>
  <si>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</si>
  <si>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</si>
  <si>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</si>
  <si>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</si>
  <si>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</si>
  <si>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</si>
  <si>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</si>
  <si>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</si>
  <si>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</si>
  <si>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</si>
  <si>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</si>
  <si>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</si>
  <si>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</si>
  <si>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</si>
  <si>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</si>
  <si>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</si>
  <si>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</si>
  <si>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</si>
  <si>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</si>
  <si>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</si>
  <si>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</si>
  <si>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</si>
  <si>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</si>
  <si>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</si>
  <si>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</si>
  <si>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</si>
  <si>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</si>
  <si>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</si>
  <si>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</si>
  <si>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</si>
  <si>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</si>
  <si>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</si>
  <si>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</si>
  <si>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</si>
  <si>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</si>
  <si>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</si>
  <si>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</si>
  <si>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</si>
  <si>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</si>
  <si>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</si>
  <si>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</si>
  <si>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</si>
  <si>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</si>
  <si>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</si>
  <si>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</si>
  <si>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</si>
  <si>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</si>
  <si>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</si>
  <si>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</si>
  <si>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</si>
  <si>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</si>
  <si>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</si>
  <si>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</si>
  <si>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</si>
  <si>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</si>
  <si>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</si>
  <si>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</si>
  <si>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</si>
  <si>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</si>
  <si>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</si>
  <si>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</si>
  <si>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</si>
  <si>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</si>
  <si>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</si>
  <si>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</si>
  <si>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</si>
  <si>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</si>
  <si>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</si>
  <si>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</si>
  <si>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</si>
  <si>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</si>
  <si>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</si>
  <si>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</si>
  <si>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</si>
  <si>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</si>
  <si>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</si>
  <si>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</si>
  <si>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</si>
  <si>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</si>
  <si>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</si>
  <si>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</si>
  <si>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</si>
  <si>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</si>
  <si>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</si>
  <si>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</si>
  <si>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</si>
  <si>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</si>
  <si>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</si>
  <si>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</si>
  <si>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</si>
  <si>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</si>
  <si>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</si>
  <si>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</si>
  <si>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</si>
  <si>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</si>
  <si>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</si>
  <si>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</si>
  <si>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</si>
  <si>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</si>
  <si>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</si>
  <si>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</si>
  <si>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</si>
  <si>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</si>
  <si>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</si>
  <si>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</si>
  <si>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</si>
  <si>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</si>
  <si>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</si>
  <si>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</si>
  <si>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</si>
  <si>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</si>
  <si>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</si>
  <si>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</si>
  <si>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</si>
  <si>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</si>
  <si>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</si>
  <si>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</si>
  <si>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</si>
  <si>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</si>
  <si>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</si>
  <si>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</si>
  <si>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</si>
  <si>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</si>
  <si>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</si>
  <si>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</si>
  <si>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</si>
  <si>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</si>
  <si>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</si>
  <si>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</si>
  <si>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</si>
  <si>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</si>
  <si>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</si>
  <si>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</si>
  <si>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</si>
  <si>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</si>
  <si>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</si>
  <si>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</si>
  <si>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</si>
  <si>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</si>
  <si>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</si>
  <si>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</si>
  <si>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</si>
  <si>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</si>
  <si>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</si>
  <si>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</si>
  <si>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</si>
  <si>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</si>
  <si>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</si>
  <si>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</si>
  <si>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</si>
  <si>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</si>
  <si>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</si>
  <si>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</si>
  <si>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</si>
  <si>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</si>
  <si>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</si>
  <si>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</si>
  <si>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</si>
  <si>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</si>
  <si>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</si>
  <si>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</si>
  <si>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</si>
  <si>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</si>
  <si>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</si>
  <si>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</si>
  <si>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</si>
  <si>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</si>
  <si>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</si>
  <si>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</si>
  <si>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</si>
  <si>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</si>
  <si>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</si>
  <si>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</si>
  <si>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</si>
  <si>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</si>
  <si>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</si>
  <si>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</si>
  <si>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</si>
  <si>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</si>
  <si>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</si>
  <si>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</si>
  <si>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</si>
  <si>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</si>
  <si>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</si>
  <si>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</si>
  <si>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</si>
  <si>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</si>
  <si>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</si>
  <si>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</si>
  <si>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</si>
  <si>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</si>
  <si>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</si>
  <si>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</si>
  <si>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</si>
  <si>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</si>
  <si>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</si>
  <si>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</si>
  <si>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</si>
  <si>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</si>
  <si>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</si>
  <si>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</si>
  <si>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</si>
  <si>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</si>
  <si>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</si>
  <si>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</si>
  <si>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</si>
  <si>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</si>
  <si>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</si>
  <si>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</si>
  <si>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</si>
  <si>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</si>
  <si>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</si>
  <si>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</si>
  <si>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</si>
  <si>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</si>
  <si>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</si>
  <si>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</si>
  <si>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</si>
  <si>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</si>
  <si>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</si>
  <si>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</si>
  <si>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</si>
  <si>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</si>
  <si>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</si>
  <si>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</si>
  <si>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</si>
  <si>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</si>
  <si>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</si>
  <si>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</si>
  <si>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</si>
  <si>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</si>
  <si>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</si>
  <si>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</si>
  <si>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</si>
  <si>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</si>
  <si>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</si>
  <si>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</si>
  <si>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</si>
  <si>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</si>
  <si>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</si>
  <si>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</si>
  <si>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</si>
  <si>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</si>
  <si>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</si>
  <si>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</si>
  <si>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</si>
  <si>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</si>
  <si>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</si>
  <si>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</si>
  <si>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</si>
  <si>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</si>
  <si>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</si>
  <si>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</si>
  <si>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</si>
  <si>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</si>
  <si>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</si>
  <si>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</si>
  <si>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</si>
  <si>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</si>
  <si>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</si>
  <si>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</si>
  <si>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</si>
  <si>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</si>
  <si>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</si>
  <si>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</si>
  <si>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</si>
  <si>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</si>
  <si>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</si>
  <si>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</si>
  <si>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</si>
  <si>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</si>
  <si>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</si>
  <si>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</si>
  <si>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</si>
  <si>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</si>
  <si>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</si>
  <si>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</si>
  <si>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</si>
  <si>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</si>
  <si>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</si>
  <si>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</si>
  <si>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</si>
  <si>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</si>
  <si>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</si>
  <si>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</si>
  <si>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</si>
  <si>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</si>
  <si>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</si>
  <si>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</si>
  <si>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</si>
  <si>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</si>
  <si>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</si>
  <si>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</si>
  <si>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</si>
  <si>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</si>
  <si>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</si>
  <si>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</si>
  <si>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</si>
  <si>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</si>
  <si>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</si>
  <si>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</si>
  <si>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</si>
  <si>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</si>
  <si>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</si>
  <si>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</si>
  <si>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</si>
  <si>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</si>
  <si>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</si>
  <si>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</si>
  <si>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</si>
  <si>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</si>
  <si>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</si>
  <si>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</si>
  <si>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</si>
  <si>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</si>
  <si>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</si>
  <si>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</si>
  <si>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</si>
  <si>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</si>
  <si>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</si>
  <si>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</si>
  <si>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</si>
  <si>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</si>
  <si>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</si>
  <si>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</si>
  <si>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</si>
  <si>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</si>
  <si>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</si>
  <si>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</si>
  <si>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</si>
  <si>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</si>
  <si>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</si>
  <si>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</si>
  <si>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</si>
  <si>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</si>
  <si>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</si>
  <si>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</si>
  <si>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</si>
  <si>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</si>
  <si>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</si>
  <si>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</si>
  <si>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</si>
  <si>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</si>
  <si>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</si>
  <si>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</si>
  <si>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</si>
  <si>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</si>
  <si>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</si>
  <si>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</si>
  <si>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</si>
  <si>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</si>
  <si>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</si>
  <si>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</si>
  <si>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</si>
  <si>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</si>
  <si>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</si>
  <si>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</si>
  <si>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</si>
  <si>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</si>
  <si>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</si>
  <si>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</si>
  <si>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</si>
  <si>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</si>
  <si>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</si>
  <si>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</si>
  <si>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</si>
  <si>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</si>
  <si>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</si>
  <si>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</si>
  <si>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</si>
  <si>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</si>
  <si>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</si>
  <si>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</si>
  <si>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</si>
  <si>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</si>
  <si>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</si>
  <si>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</si>
  <si>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</si>
  <si>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</si>
  <si>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</si>
  <si>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</si>
  <si>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</si>
  <si>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</si>
  <si>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</si>
  <si>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</si>
  <si>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</si>
  <si>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</si>
  <si>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</si>
  <si>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</si>
  <si>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</si>
  <si>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</si>
  <si>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</si>
  <si>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</si>
  <si>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</si>
  <si>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</si>
  <si>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</si>
  <si>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</si>
  <si>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</si>
  <si>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</si>
  <si>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</si>
  <si>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</si>
  <si>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</si>
  <si>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</si>
  <si>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</si>
  <si>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</si>
  <si>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</si>
  <si>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</si>
  <si>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</si>
  <si>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</si>
  <si>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</si>
  <si>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</si>
  <si>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</si>
  <si>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</si>
  <si>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</si>
  <si>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</si>
  <si>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</si>
  <si>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</si>
  <si>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</si>
  <si>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</si>
  <si>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</si>
  <si>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</si>
  <si>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</si>
  <si>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</si>
  <si>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</si>
  <si>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</si>
  <si>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</si>
  <si>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</si>
  <si>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</si>
  <si>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</si>
  <si>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</si>
  <si>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</si>
  <si>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</si>
  <si>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</si>
  <si>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</si>
  <si>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</si>
  <si>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</si>
  <si>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</si>
  <si>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</si>
  <si>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</si>
  <si>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</si>
  <si>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</si>
  <si>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</si>
  <si>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</si>
  <si>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</si>
  <si>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</si>
  <si>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</si>
  <si>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</si>
  <si>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</si>
  <si>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</si>
  <si>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</si>
  <si>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</si>
  <si>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</si>
  <si>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</si>
  <si>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</si>
  <si>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</si>
  <si>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</si>
  <si>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</si>
  <si>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</si>
  <si>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</si>
  <si>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</si>
  <si>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</si>
  <si>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</si>
  <si>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</si>
  <si>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</si>
  <si>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</si>
  <si>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</si>
  <si>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</si>
  <si>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</si>
  <si>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</si>
  <si>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</si>
  <si>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</si>
  <si>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</si>
  <si>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</si>
  <si>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</si>
  <si>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</si>
  <si>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</si>
  <si>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</si>
  <si>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</si>
  <si>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</si>
  <si>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</si>
  <si>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</si>
  <si>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</si>
  <si>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</si>
  <si>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</si>
  <si>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</si>
  <si>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</si>
  <si>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</si>
  <si>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</si>
  <si>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</si>
  <si>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</si>
  <si>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</si>
  <si>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</si>
  <si>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</si>
  <si>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</si>
  <si>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</si>
  <si>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</si>
  <si>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</si>
  <si>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</si>
  <si>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</si>
  <si>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</si>
  <si>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</si>
  <si>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</si>
  <si>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</si>
  <si>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</si>
  <si>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</si>
  <si>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</si>
  <si>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</si>
  <si>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</si>
  <si>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</si>
  <si>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</si>
  <si>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</si>
  <si>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</si>
  <si>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</si>
  <si>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</si>
  <si>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</si>
  <si>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</si>
  <si>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</si>
  <si>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</si>
  <si>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</si>
  <si>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</si>
  <si>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</si>
  <si>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</si>
  <si>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</si>
  <si>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</si>
  <si>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</si>
  <si>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</si>
  <si>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</si>
  <si>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</si>
  <si>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</si>
  <si>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</si>
  <si>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</si>
  <si>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</si>
  <si>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</si>
  <si>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</si>
  <si>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</si>
  <si>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</si>
  <si>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</si>
  <si>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</si>
  <si>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</si>
  <si>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</si>
  <si>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</si>
  <si>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</si>
  <si>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</si>
  <si>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</si>
  <si>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</si>
  <si>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</si>
  <si>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</si>
  <si>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</si>
  <si>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</si>
  <si>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</si>
  <si>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</si>
  <si>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</si>
  <si>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</si>
  <si>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</si>
  <si>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</si>
  <si>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</si>
  <si>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</si>
  <si>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</si>
  <si>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</si>
  <si>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</si>
  <si>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</si>
  <si>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</si>
  <si>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</si>
  <si>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</si>
  <si>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</si>
  <si>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</si>
  <si>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</si>
  <si>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</si>
  <si>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</si>
  <si>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</si>
  <si>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</si>
  <si>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</si>
  <si>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</si>
  <si>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</si>
  <si>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</si>
  <si>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</si>
  <si>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</si>
  <si>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</si>
  <si>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</si>
  <si>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</si>
  <si>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</si>
  <si>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</si>
  <si>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</si>
  <si>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</si>
  <si>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</si>
  <si>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</si>
  <si>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</si>
  <si>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</si>
  <si>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</si>
  <si>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</si>
  <si>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</si>
  <si>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</si>
  <si>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</si>
  <si>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</si>
  <si>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</si>
  <si>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</si>
  <si>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</si>
  <si>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</si>
  <si>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</si>
  <si>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</si>
  <si>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</si>
  <si>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</si>
  <si>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</si>
  <si>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</si>
  <si>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</si>
  <si>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</si>
  <si>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</si>
  <si>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</si>
  <si>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</si>
  <si>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</si>
  <si>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</si>
  <si>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</si>
  <si>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</si>
  <si>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</si>
  <si>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</si>
  <si>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</si>
  <si>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</si>
  <si>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</si>
  <si>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</si>
  <si>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</si>
  <si>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</si>
  <si>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</si>
  <si>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</si>
  <si>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</si>
  <si>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</si>
  <si>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</si>
  <si>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</si>
  <si>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</si>
  <si>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</si>
  <si>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</si>
  <si>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</si>
  <si>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</si>
  <si>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</si>
  <si>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</si>
  <si>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</si>
  <si>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</si>
  <si>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</si>
  <si>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</si>
  <si>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</si>
  <si>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</si>
  <si>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</si>
  <si>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</si>
  <si>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</si>
  <si>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</si>
  <si>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</si>
  <si>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</si>
  <si>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</si>
  <si>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</si>
  <si>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</si>
  <si>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</si>
  <si>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</si>
  <si>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</si>
  <si>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</si>
  <si>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</si>
  <si>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</si>
  <si>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</si>
  <si>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</si>
  <si>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</si>
  <si>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</si>
  <si>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</si>
  <si>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</si>
  <si>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</si>
  <si>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</si>
  <si>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</si>
  <si>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</si>
  <si>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</si>
  <si>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</si>
  <si>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</si>
  <si>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</si>
  <si>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</si>
  <si>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</si>
  <si>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</si>
  <si>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</si>
  <si>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</si>
  <si>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</si>
  <si>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</si>
  <si>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</si>
  <si>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</si>
  <si>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</si>
  <si>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</si>
  <si>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</si>
  <si>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</si>
  <si>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</si>
  <si>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</si>
  <si>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</si>
  <si>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</si>
  <si>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</si>
  <si>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</si>
  <si>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</si>
  <si>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</si>
  <si>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</si>
  <si>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</si>
  <si>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</si>
  <si>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</si>
  <si>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</si>
  <si>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</si>
  <si>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</si>
  <si>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</si>
  <si>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</si>
  <si>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</si>
  <si>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</si>
  <si>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</si>
  <si>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</si>
  <si>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</si>
  <si>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</si>
  <si>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</si>
  <si>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</si>
  <si>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</si>
  <si>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</si>
  <si>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</si>
  <si>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</si>
  <si>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</si>
  <si>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</si>
  <si>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</si>
  <si>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</si>
  <si>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</si>
  <si>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</si>
  <si>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</si>
  <si>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</si>
  <si>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</si>
  <si>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</si>
  <si>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</si>
  <si>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</si>
  <si>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</si>
  <si>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</si>
  <si>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</si>
  <si>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</si>
  <si>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</si>
  <si>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</si>
  <si>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</si>
  <si>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</si>
  <si>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</si>
  <si>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</si>
  <si>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</si>
  <si>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</si>
  <si>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</si>
  <si>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</si>
  <si>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</si>
  <si>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</si>
  <si>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</si>
  <si>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</si>
  <si>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</si>
  <si>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</si>
  <si>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</si>
  <si>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</si>
  <si>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</si>
  <si>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</si>
  <si>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</si>
  <si>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</si>
  <si>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</si>
  <si>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</si>
  <si>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</si>
  <si>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</si>
  <si>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</si>
  <si>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</si>
  <si>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</si>
  <si>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</si>
  <si>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</si>
  <si>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</si>
  <si>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</si>
  <si>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</si>
  <si>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</si>
  <si>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</si>
  <si>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</si>
  <si>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</si>
  <si>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</si>
  <si>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</si>
  <si>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</si>
  <si>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</si>
  <si>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</si>
  <si>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</si>
  <si>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</si>
  <si>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</si>
  <si>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</si>
  <si>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</si>
  <si>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</si>
  <si>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</si>
  <si>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</si>
  <si>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</si>
  <si>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</si>
  <si>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</si>
  <si>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</si>
  <si>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</si>
  <si>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</si>
  <si>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</si>
  <si>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</si>
  <si>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</si>
  <si>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</si>
  <si>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</si>
  <si>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</si>
  <si>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</si>
  <si>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</si>
  <si>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</si>
  <si>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</si>
  <si>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</si>
  <si>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</si>
  <si>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</si>
  <si>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</si>
  <si>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</si>
  <si>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</si>
  <si>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</si>
  <si>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</si>
  <si>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</si>
  <si>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</si>
  <si>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</si>
  <si>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</si>
  <si>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</si>
  <si>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</si>
  <si>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</si>
  <si>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</si>
  <si>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</si>
  <si>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</si>
  <si>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</si>
  <si>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</si>
  <si>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</si>
  <si>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</si>
  <si>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</si>
  <si>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</si>
  <si>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</si>
  <si>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</si>
  <si>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</si>
  <si>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</si>
  <si>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</si>
  <si>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</si>
  <si>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</si>
  <si>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</si>
  <si>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</si>
  <si>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</si>
  <si>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</si>
  <si>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</si>
  <si>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</si>
  <si>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</si>
  <si>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</si>
  <si>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</si>
  <si>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</si>
  <si>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</si>
  <si>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</si>
  <si>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</si>
  <si>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</si>
  <si>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</si>
  <si>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</si>
  <si>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</si>
  <si>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</si>
  <si>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</si>
  <si>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</si>
  <si>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</si>
  <si>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</si>
  <si>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</si>
  <si>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</si>
  <si>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</si>
  <si>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</si>
  <si>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</si>
  <si>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</si>
  <si>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</si>
  <si>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</si>
  <si>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</si>
  <si>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</si>
  <si>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</si>
  <si>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</si>
  <si>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</si>
  <si>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</si>
  <si>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</si>
  <si>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</si>
  <si>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</si>
  <si>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</si>
  <si>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</si>
  <si>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</si>
  <si>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</si>
  <si>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</si>
  <si>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</si>
  <si>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</si>
  <si>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</si>
  <si>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</si>
  <si>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</si>
  <si>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</si>
  <si>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</si>
  <si>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</si>
  <si>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</si>
  <si>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</si>
  <si>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</si>
  <si>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</si>
  <si>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</si>
  <si>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</si>
  <si>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</si>
  <si>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</si>
  <si>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</si>
  <si>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</si>
  <si>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</si>
  <si>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</si>
  <si>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</si>
  <si>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</si>
  <si>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</si>
  <si>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</si>
  <si>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</si>
  <si>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</si>
  <si>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</si>
  <si>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</si>
  <si>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</si>
  <si>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</si>
  <si>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</si>
  <si>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</si>
  <si>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</si>
  <si>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</si>
  <si>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</si>
  <si>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</si>
  <si>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</si>
  <si>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</si>
  <si>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</si>
  <si>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</si>
  <si>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</si>
  <si>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</si>
  <si>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</si>
  <si>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</si>
  <si>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</si>
  <si>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</si>
  <si>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</si>
  <si>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</si>
  <si>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</si>
  <si>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</si>
  <si>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</si>
  <si>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</si>
  <si>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</si>
  <si>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</si>
  <si>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</si>
  <si>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</si>
  <si>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</si>
  <si>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</si>
  <si>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</si>
  <si>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</si>
  <si>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</si>
  <si>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</si>
  <si>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</si>
  <si>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</si>
  <si>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</si>
  <si>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</si>
  <si>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</si>
  <si>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</si>
  <si>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</si>
  <si>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</si>
  <si>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</si>
  <si>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</si>
  <si>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</si>
  <si>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</si>
  <si>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</si>
  <si>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</si>
  <si>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</si>
  <si>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</si>
  <si>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</si>
  <si>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</si>
  <si>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</si>
  <si>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</si>
  <si>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</si>
  <si>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</si>
  <si>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</si>
  <si>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</si>
  <si>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</si>
  <si>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</si>
  <si>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</si>
  <si>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</si>
  <si>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</si>
  <si>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</si>
  <si>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</si>
  <si>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</si>
  <si>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</si>
  <si>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</si>
  <si>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</si>
  <si>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</si>
  <si>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</si>
  <si>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</si>
  <si>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</si>
  <si>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</si>
  <si>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</si>
  <si>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</si>
  <si>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</si>
  <si>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</si>
  <si>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</si>
  <si>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</si>
  <si>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</si>
  <si>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</si>
  <si>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</si>
  <si>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</si>
  <si>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</si>
  <si>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</si>
  <si>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</si>
  <si>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</si>
  <si>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</si>
  <si>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</si>
  <si>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</si>
  <si>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</si>
  <si>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</si>
  <si>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</si>
  <si>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</si>
  <si>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</si>
  <si>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</si>
  <si>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</si>
  <si>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</si>
  <si>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</si>
  <si>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</si>
  <si>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</si>
  <si>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</si>
  <si>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</si>
  <si>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</si>
  <si>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</si>
  <si>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</si>
  <si>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</si>
  <si>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</si>
  <si>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</si>
  <si>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</si>
  <si>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</si>
  <si>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</si>
  <si>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</si>
  <si>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</si>
  <si>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</si>
  <si>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</si>
  <si>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</si>
  <si>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</si>
  <si>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</si>
  <si>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</si>
  <si>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</si>
  <si>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</si>
  <si>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</si>
  <si>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</si>
  <si>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</si>
  <si>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</si>
  <si>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</si>
  <si>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</si>
  <si>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</si>
  <si>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</si>
  <si>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</si>
  <si>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</si>
  <si>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</si>
  <si>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</si>
  <si>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</si>
  <si>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</si>
  <si>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</si>
  <si>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</si>
  <si>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</si>
  <si>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</si>
  <si>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</si>
  <si>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</si>
  <si>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</si>
  <si>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</si>
  <si>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</si>
  <si>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</si>
  <si>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</si>
  <si>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</si>
  <si>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</si>
  <si>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</si>
  <si>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</si>
  <si>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</si>
  <si>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</si>
  <si>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</si>
  <si>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</si>
  <si>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</si>
  <si>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</si>
  <si>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</si>
  <si>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</si>
  <si>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</si>
  <si>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</si>
  <si>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</si>
  <si>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</si>
  <si>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</si>
  <si>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</si>
  <si>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</si>
  <si>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</si>
  <si>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</si>
  <si>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</si>
  <si>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</si>
  <si>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</si>
  <si>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</si>
  <si>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</si>
  <si>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</si>
  <si>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</si>
  <si>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</si>
  <si>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</si>
  <si>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</si>
  <si>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</si>
  <si>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</si>
  <si>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</si>
  <si>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</si>
  <si>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</si>
  <si>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</si>
  <si>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</si>
  <si>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</si>
  <si>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</si>
  <si>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</si>
  <si>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</si>
  <si>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</si>
  <si>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</si>
  <si>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</si>
  <si>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</si>
  <si>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</si>
  <si>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</si>
  <si>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</si>
  <si>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</si>
  <si>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</si>
  <si>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</si>
  <si>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</si>
  <si>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</si>
  <si>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</si>
  <si>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</si>
  <si>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</si>
  <si>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</si>
  <si>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</si>
  <si>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</si>
  <si>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</si>
  <si>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</si>
  <si>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</si>
  <si>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</si>
  <si>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</si>
  <si>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</si>
  <si>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</si>
  <si>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</si>
  <si>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</si>
  <si>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</si>
  <si>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</si>
  <si>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</si>
  <si>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</si>
  <si>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</si>
  <si>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</si>
  <si>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</si>
  <si>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</si>
  <si>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</si>
  <si>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</si>
  <si>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</si>
  <si>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</si>
  <si>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</si>
  <si>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</si>
  <si>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</si>
  <si>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</si>
  <si>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</si>
  <si>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</si>
  <si>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</si>
  <si>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</si>
  <si>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</si>
  <si>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</si>
  <si>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</si>
  <si>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</si>
  <si>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</si>
  <si>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</si>
  <si>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</si>
  <si>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</si>
  <si>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</si>
  <si>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</si>
  <si>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</si>
  <si>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</si>
  <si>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</si>
  <si>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</si>
  <si>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</si>
  <si>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</si>
  <si>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</si>
  <si>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</si>
  <si>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</si>
  <si>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</si>
  <si>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</si>
  <si>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</si>
  <si>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</si>
  <si>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</si>
  <si>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</si>
  <si>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</si>
  <si>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</si>
  <si>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</si>
  <si>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</si>
  <si>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</si>
  <si>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</si>
  <si>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</si>
  <si>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</si>
  <si>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</si>
  <si>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</si>
  <si>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</si>
  <si>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</si>
  <si>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</si>
  <si>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</si>
  <si>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</si>
  <si>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</si>
  <si>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</si>
  <si>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</si>
  <si>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</si>
  <si>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</si>
  <si>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</si>
  <si>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</si>
  <si>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</si>
  <si>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</si>
  <si>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</si>
  <si>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</si>
  <si>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</si>
  <si>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</si>
  <si>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</si>
  <si>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</si>
  <si>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</si>
  <si>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</si>
  <si>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</si>
  <si>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</si>
  <si>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</si>
  <si>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</si>
  <si>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</si>
  <si>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</si>
  <si>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</si>
  <si>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</si>
  <si>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</si>
  <si>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</si>
  <si>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</si>
  <si>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</si>
  <si>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</si>
  <si>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</si>
  <si>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</si>
  <si>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</si>
  <si>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</si>
  <si>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</si>
  <si>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</si>
  <si>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</si>
  <si>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</si>
  <si>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</si>
  <si>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</si>
  <si>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</si>
  <si>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</si>
  <si>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</si>
  <si>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</si>
  <si>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</si>
  <si>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</si>
  <si>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</si>
  <si>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</si>
  <si>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</si>
  <si>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</si>
  <si>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</si>
  <si>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</si>
  <si>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</si>
  <si>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</si>
  <si>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</si>
  <si>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</si>
  <si>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</si>
  <si>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</si>
  <si>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</si>
  <si>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</si>
  <si>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</si>
  <si>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</si>
  <si>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</si>
  <si>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</si>
  <si>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</si>
  <si>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</si>
  <si>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</si>
  <si>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</si>
  <si>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</si>
  <si>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</si>
  <si>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</si>
  <si>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</si>
  <si>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</si>
  <si>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</si>
  <si>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</si>
  <si>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</si>
  <si>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</si>
  <si>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</si>
  <si>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</si>
  <si>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</si>
  <si>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</si>
  <si>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</si>
  <si>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</si>
  <si>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</si>
  <si>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</si>
  <si>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</si>
  <si>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</si>
  <si>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</si>
  <si>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</si>
  <si>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</si>
  <si>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</si>
  <si>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</si>
  <si>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</si>
  <si>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</si>
  <si>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</si>
  <si>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</si>
  <si>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</si>
  <si>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</si>
  <si>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</si>
  <si>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</si>
  <si>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</si>
  <si>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</si>
  <si>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</si>
  <si>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</si>
  <si>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</si>
  <si>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</si>
  <si>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</si>
  <si>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</si>
  <si>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</si>
  <si>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</si>
  <si>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</si>
  <si>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</si>
  <si>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</si>
  <si>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</si>
  <si>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</si>
  <si>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</si>
  <si>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</si>
  <si>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</si>
  <si>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</si>
  <si>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</si>
  <si>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</si>
  <si>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</si>
  <si>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</si>
  <si>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</si>
  <si>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</si>
  <si>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</si>
  <si>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</si>
  <si>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</si>
  <si>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</si>
  <si>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</si>
  <si>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</si>
  <si>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</si>
  <si>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</si>
  <si>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</si>
  <si>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</si>
  <si>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</si>
  <si>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</si>
  <si>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</si>
  <si>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</si>
  <si>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</si>
  <si>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</si>
  <si>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</si>
  <si>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</si>
  <si>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</si>
  <si>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</si>
  <si>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</si>
  <si>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</si>
  <si>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</si>
  <si>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</si>
  <si>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</si>
  <si>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</si>
  <si>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</si>
  <si>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</si>
  <si>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</si>
  <si>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</si>
  <si>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</si>
  <si>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</si>
  <si>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</si>
  <si>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</si>
  <si>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</si>
  <si>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</si>
  <si>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</si>
  <si>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</si>
  <si>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</si>
  <si>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</si>
  <si>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</si>
  <si>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</si>
  <si>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</si>
  <si>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</si>
  <si>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</si>
  <si>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</si>
  <si>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</si>
  <si>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</si>
  <si>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</si>
  <si>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</si>
  <si>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</si>
  <si>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</si>
  <si>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</si>
  <si>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</si>
  <si>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</si>
  <si>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</si>
  <si>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</si>
  <si>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</si>
  <si>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</si>
  <si>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</si>
  <si>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</si>
  <si>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</si>
  <si>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</si>
  <si>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</si>
  <si>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</si>
  <si>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</si>
  <si>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</si>
  <si>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</si>
  <si>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</si>
  <si>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</si>
  <si>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</si>
  <si>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</si>
  <si>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</si>
  <si>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</si>
  <si>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</si>
  <si>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</si>
  <si>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</si>
  <si>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</si>
  <si>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</si>
  <si>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</si>
  <si>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</si>
  <si>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</si>
  <si>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</si>
  <si>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</si>
  <si>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</si>
  <si>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</si>
  <si>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</si>
  <si>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</si>
  <si>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</si>
  <si>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</si>
  <si>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</si>
  <si>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</si>
  <si>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</si>
  <si>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</si>
  <si>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</si>
  <si>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</si>
  <si>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</si>
  <si>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</si>
  <si>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</si>
  <si>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</si>
  <si>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</si>
  <si>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</si>
  <si>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</si>
  <si>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</si>
  <si>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</si>
  <si>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</si>
  <si>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</si>
  <si>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</si>
  <si>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</si>
  <si>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</si>
  <si>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</si>
  <si>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</si>
  <si>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</si>
  <si>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</si>
  <si>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</si>
  <si>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</si>
  <si>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</si>
  <si>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</si>
  <si>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</si>
  <si>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</si>
  <si>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</si>
  <si>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</si>
  <si>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</si>
  <si>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</si>
  <si>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</si>
  <si>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</si>
  <si>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</si>
  <si>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</si>
  <si>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</si>
  <si>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</si>
  <si>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</si>
  <si>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</si>
  <si>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</si>
  <si>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</si>
  <si>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</si>
  <si>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</si>
  <si>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</si>
  <si>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</si>
  <si>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</si>
  <si>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</si>
  <si>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</si>
  <si>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</si>
  <si>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</si>
  <si>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</si>
  <si>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</si>
  <si>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</si>
  <si>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</si>
  <si>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</si>
  <si>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</si>
  <si>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</si>
  <si>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</si>
  <si>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</si>
  <si>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</si>
  <si>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</si>
  <si>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</si>
  <si>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</si>
  <si>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</si>
  <si>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</si>
  <si>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</si>
  <si>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</si>
  <si>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</si>
  <si>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</si>
  <si>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</si>
  <si>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</si>
  <si>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</si>
  <si>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</si>
  <si>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</si>
  <si>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</si>
  <si>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</si>
  <si>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</si>
  <si>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</si>
  <si>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</si>
  <si>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</si>
  <si>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</si>
  <si>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</si>
  <si>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</si>
  <si>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</si>
  <si>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</si>
  <si>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</si>
  <si>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</si>
  <si>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</si>
  <si>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</si>
  <si>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</si>
  <si>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</si>
  <si>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</si>
  <si>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</si>
  <si>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</si>
  <si>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</si>
  <si>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</si>
  <si>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</si>
  <si>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</si>
  <si>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</si>
  <si>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</si>
  <si>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</si>
  <si>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</si>
  <si>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</si>
  <si>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</si>
  <si>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</si>
  <si>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</si>
  <si>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</si>
  <si>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</si>
  <si>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</si>
  <si>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</si>
  <si>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</si>
  <si>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</si>
  <si>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</si>
  <si>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</si>
  <si>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</si>
  <si>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</si>
  <si>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</si>
  <si>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</si>
  <si>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</si>
  <si>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</si>
  <si>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</si>
  <si>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</si>
  <si>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</si>
  <si>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</si>
  <si>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</si>
  <si>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</si>
  <si>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</si>
  <si>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</si>
  <si>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</si>
  <si>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</si>
  <si>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</si>
  <si>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</si>
  <si>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</si>
  <si>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</si>
  <si>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</si>
  <si>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</si>
  <si>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</si>
  <si>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</si>
  <si>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</si>
  <si>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</si>
  <si>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</si>
  <si>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</si>
  <si>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</si>
  <si>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</si>
  <si>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</si>
  <si>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</si>
  <si>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</si>
  <si>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</si>
  <si>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</si>
  <si>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</si>
  <si>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</si>
  <si>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</si>
  <si>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</si>
  <si>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</si>
  <si>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</si>
  <si>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</si>
  <si>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</si>
  <si>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</si>
  <si>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</si>
  <si>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</si>
  <si>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</si>
  <si>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</si>
  <si>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</si>
  <si>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</si>
  <si>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</si>
  <si>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</si>
  <si>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</si>
  <si>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</si>
  <si>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</si>
  <si>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</si>
  <si>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</si>
  <si>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</si>
  <si>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</si>
  <si>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</si>
  <si>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</si>
  <si>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</si>
  <si>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</si>
  <si>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</si>
  <si>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</si>
  <si>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</si>
  <si>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</si>
  <si>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</si>
  <si>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</si>
  <si>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</si>
  <si>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</si>
  <si>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</si>
  <si>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</si>
  <si>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</si>
  <si>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</si>
  <si>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</si>
  <si>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</si>
  <si>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</si>
  <si>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</si>
  <si>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</si>
  <si>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</si>
  <si>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</si>
  <si>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</si>
  <si>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</si>
  <si>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</si>
  <si>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</si>
  <si>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</si>
  <si>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</si>
  <si>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</si>
  <si>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</si>
  <si>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</si>
  <si>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</si>
  <si>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</si>
  <si>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</si>
  <si>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</si>
  <si>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</si>
  <si>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</si>
  <si>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</si>
  <si>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</si>
  <si>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</si>
  <si>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</si>
  <si>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</si>
  <si>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</si>
  <si>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</si>
  <si>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</si>
  <si>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</si>
  <si>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</si>
  <si>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</si>
  <si>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</si>
  <si>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</si>
  <si>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</si>
  <si>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</si>
  <si>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</si>
  <si>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</si>
  <si>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</si>
  <si>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</si>
  <si>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</si>
  <si>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</si>
  <si>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</si>
  <si>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</si>
  <si>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</si>
  <si>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</si>
  <si>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</si>
  <si>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</si>
  <si>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</si>
  <si>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</si>
  <si>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</si>
  <si>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</si>
  <si>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</si>
  <si>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</si>
  <si>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</si>
  <si>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</si>
  <si>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</si>
  <si>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</si>
  <si>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</si>
  <si>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</si>
  <si>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</si>
  <si>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</si>
  <si>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</si>
  <si>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</si>
  <si>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</si>
  <si>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</si>
  <si>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</si>
  <si>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</si>
  <si>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</si>
  <si>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</si>
  <si>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</si>
  <si>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</si>
  <si>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</si>
  <si>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</si>
  <si>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</si>
  <si>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</si>
  <si>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</si>
  <si>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</si>
  <si>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</si>
  <si>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</si>
  <si>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</si>
  <si>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</si>
  <si>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</si>
  <si>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</si>
  <si>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</si>
  <si>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</si>
  <si>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</si>
  <si>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</si>
  <si>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</si>
  <si>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</si>
  <si>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</si>
  <si>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</si>
  <si>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</si>
  <si>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</si>
  <si>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</si>
  <si>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</si>
  <si>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</si>
  <si>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</si>
  <si>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</si>
  <si>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</si>
  <si>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</si>
  <si>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</si>
  <si>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</si>
  <si>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</si>
  <si>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</si>
  <si>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</si>
  <si>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</si>
  <si>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</si>
  <si>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</si>
  <si>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</si>
  <si>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</si>
  <si>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</si>
  <si>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</si>
  <si>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</si>
  <si>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</si>
  <si>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</si>
  <si>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</si>
  <si>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</si>
  <si>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</si>
  <si>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</si>
  <si>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</si>
  <si>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</si>
  <si>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</si>
  <si>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</si>
  <si>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</si>
  <si>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</si>
  <si>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</si>
  <si>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</si>
  <si>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</si>
  <si>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</si>
  <si>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</si>
  <si>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</si>
  <si>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</si>
  <si>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</si>
  <si>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</si>
  <si>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</si>
  <si>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</si>
  <si>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</si>
  <si>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</si>
  <si>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</si>
  <si>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</si>
  <si>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</si>
  <si>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</si>
  <si>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</si>
  <si>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</si>
  <si>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</si>
  <si>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</si>
  <si>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</si>
  <si>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</si>
  <si>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</si>
  <si>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</si>
  <si>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</si>
  <si>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</si>
  <si>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</si>
  <si>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</si>
  <si>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</si>
  <si>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</si>
  <si>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</si>
  <si>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</si>
  <si>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</si>
  <si>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</si>
  <si>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</si>
  <si>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</si>
  <si>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</si>
  <si>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</si>
  <si>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</si>
  <si>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</si>
  <si>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</si>
  <si>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</si>
  <si>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</si>
  <si>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</si>
  <si>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</si>
  <si>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</si>
  <si>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</si>
  <si>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</si>
  <si>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</si>
  <si>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</si>
  <si>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</si>
  <si>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</si>
  <si>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</si>
  <si>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</si>
  <si>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</si>
  <si>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</si>
  <si>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</si>
  <si>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</si>
  <si>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</si>
  <si>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</si>
  <si>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</si>
  <si>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</si>
  <si>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</si>
  <si>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</si>
  <si>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</si>
  <si>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</si>
  <si>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</si>
  <si>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</si>
  <si>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</si>
  <si>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</si>
  <si>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</si>
  <si>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</si>
  <si>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</si>
  <si>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</si>
  <si>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</si>
  <si>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</si>
  <si>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</si>
  <si>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</si>
  <si>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</si>
  <si>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</si>
  <si>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</si>
  <si>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</si>
  <si>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</si>
  <si>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</si>
  <si>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</si>
  <si>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</si>
  <si>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</si>
  <si>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</si>
  <si>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</si>
  <si>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</si>
  <si>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</si>
  <si>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</si>
  <si>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</si>
  <si>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</si>
  <si>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</si>
  <si>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</si>
  <si>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</si>
  <si>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</si>
  <si>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</si>
  <si>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</si>
  <si>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</si>
  <si>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</si>
  <si>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</si>
  <si>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</si>
  <si>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</si>
  <si>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</si>
  <si>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</si>
  <si>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</si>
  <si>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</si>
  <si>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</si>
  <si>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</si>
  <si>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</si>
  <si>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</si>
  <si>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</si>
  <si>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</si>
  <si>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</si>
  <si>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</si>
  <si>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</si>
  <si>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</si>
  <si>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</si>
  <si>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</si>
  <si>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</si>
  <si>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</si>
  <si>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</si>
  <si>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</si>
  <si>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</si>
  <si>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</si>
  <si>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</si>
  <si>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</si>
  <si>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</si>
  <si>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</si>
  <si>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</si>
  <si>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</si>
  <si>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</si>
  <si>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</si>
  <si>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</si>
  <si>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</si>
  <si>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</si>
  <si>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</si>
  <si>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</si>
  <si>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</si>
  <si>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</si>
  <si>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</si>
  <si>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</si>
  <si>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</si>
  <si>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</si>
  <si>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</si>
  <si>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</si>
  <si>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</si>
  <si>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</si>
  <si>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</si>
  <si>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</si>
  <si>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</si>
  <si>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</si>
  <si>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</si>
  <si>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</si>
  <si>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</si>
  <si>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</si>
  <si>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</si>
  <si>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</si>
  <si>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</si>
  <si>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</si>
  <si>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</si>
  <si>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</si>
  <si>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</si>
  <si>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</si>
  <si>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</si>
  <si>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</si>
  <si>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</si>
  <si>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</si>
  <si>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</si>
  <si>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</si>
  <si>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</si>
  <si>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</si>
  <si>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</si>
  <si>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</si>
  <si>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</si>
  <si>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</si>
  <si>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</si>
  <si>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</si>
  <si>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</si>
  <si>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</si>
  <si>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</si>
  <si>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</si>
  <si>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</si>
  <si>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</si>
  <si>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</si>
  <si>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</si>
  <si>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</si>
  <si>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</si>
  <si>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</si>
  <si>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</si>
  <si>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</si>
  <si>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</si>
  <si>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</si>
  <si>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</si>
  <si>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</si>
  <si>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</si>
  <si>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</si>
  <si>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</si>
  <si>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</si>
  <si>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</si>
  <si>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</si>
  <si>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</si>
  <si>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</si>
  <si>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</si>
  <si>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</si>
  <si>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</si>
  <si>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</si>
  <si>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</si>
  <si>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</si>
  <si>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</si>
  <si>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</si>
  <si>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</si>
  <si>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</si>
  <si>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</si>
  <si>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</si>
  <si>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</si>
  <si>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</si>
  <si>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</si>
  <si>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</si>
  <si>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</si>
  <si>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</si>
  <si>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</si>
  <si>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</si>
  <si>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</si>
  <si>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</si>
  <si>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</si>
  <si>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</si>
  <si>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</si>
  <si>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</si>
  <si>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</si>
  <si>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</si>
  <si>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</si>
  <si>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</si>
  <si>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</si>
  <si>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</si>
  <si>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</si>
  <si>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</si>
  <si>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</si>
  <si>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</si>
  <si>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</si>
  <si>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</si>
  <si>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</si>
  <si>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</si>
  <si>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</si>
  <si>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</si>
  <si>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</si>
  <si>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</si>
  <si>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</si>
  <si>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</si>
  <si>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</si>
  <si>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</si>
  <si>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</si>
  <si>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</si>
  <si>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</si>
  <si>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</si>
  <si>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</si>
  <si>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</si>
  <si>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</si>
  <si>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</si>
  <si>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</si>
  <si>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</si>
  <si>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</si>
  <si>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</si>
  <si>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</si>
  <si>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</si>
  <si>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</si>
  <si>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</si>
  <si>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</si>
  <si>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</si>
  <si>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</si>
  <si>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</si>
  <si>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</si>
  <si>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</si>
  <si>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</si>
  <si>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</si>
  <si>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</si>
  <si>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</si>
  <si>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</si>
  <si>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</si>
  <si>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</si>
  <si>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</si>
  <si>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</si>
  <si>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</si>
  <si>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</si>
  <si>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</si>
  <si>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</si>
  <si>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</si>
  <si>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</si>
  <si>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</si>
  <si>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</si>
  <si>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</si>
  <si>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</si>
  <si>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</si>
  <si>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</si>
  <si>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</si>
  <si>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</si>
  <si>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</si>
  <si>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</si>
  <si>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</si>
  <si>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</si>
  <si>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</si>
  <si>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</si>
  <si>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</si>
  <si>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</si>
  <si>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</si>
  <si>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</si>
  <si>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</si>
  <si>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</si>
  <si>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</si>
  <si>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</si>
  <si>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</si>
  <si>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</si>
  <si>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</si>
  <si>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</si>
  <si>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</si>
  <si>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</si>
  <si>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</si>
  <si>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</si>
  <si>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</si>
  <si>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</si>
  <si>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</si>
  <si>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</si>
  <si>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</si>
  <si>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</si>
  <si>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</si>
  <si>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</si>
  <si>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</si>
  <si>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</si>
  <si>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</si>
  <si>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</si>
  <si>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</si>
  <si>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</si>
  <si>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</si>
  <si>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</si>
  <si>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</si>
  <si>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</si>
  <si>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</si>
  <si>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</si>
  <si>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</si>
  <si>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</si>
  <si>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</si>
  <si>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</si>
  <si>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</si>
  <si>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</si>
  <si>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</si>
  <si>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</si>
  <si>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</si>
  <si>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</si>
  <si>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</si>
  <si>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</si>
  <si>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</si>
  <si>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</si>
  <si>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</si>
  <si>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</si>
  <si>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</si>
  <si>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</si>
  <si>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</si>
  <si>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</si>
  <si>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</si>
  <si>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</si>
  <si>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</si>
  <si>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</si>
  <si>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</si>
  <si>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</si>
  <si>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</si>
  <si>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</si>
  <si>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</si>
  <si>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</si>
  <si>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</si>
  <si>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</si>
  <si>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</si>
  <si>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</si>
  <si>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</si>
  <si>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</si>
  <si>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</si>
  <si>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</si>
  <si>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</si>
  <si>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</si>
  <si>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</si>
  <si>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</si>
  <si>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</si>
  <si>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</si>
  <si>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</si>
  <si>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</si>
  <si>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</si>
  <si>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</si>
  <si>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</si>
  <si>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</si>
  <si>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</si>
  <si>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</si>
  <si>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</si>
  <si>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</si>
  <si>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</si>
  <si>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</si>
  <si>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</si>
  <si>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</si>
  <si>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</si>
  <si>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</si>
  <si>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</si>
  <si>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</si>
  <si>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</si>
  <si>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</si>
  <si>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</si>
  <si>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</si>
  <si>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</si>
  <si>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</si>
  <si>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</si>
  <si>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</si>
  <si>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</si>
  <si>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</si>
  <si>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</si>
  <si>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</si>
  <si>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</si>
  <si>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</si>
  <si>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</si>
  <si>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</si>
  <si>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</si>
  <si>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</si>
  <si>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</si>
  <si>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</si>
  <si>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</si>
  <si>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</si>
  <si>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</si>
  <si>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</si>
  <si>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</si>
  <si>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</si>
  <si>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</si>
  <si>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</si>
  <si>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</si>
  <si>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</si>
  <si>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</si>
  <si>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</si>
  <si>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</si>
  <si>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</si>
  <si>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</si>
  <si>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</si>
  <si>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</si>
  <si>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</si>
  <si>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</si>
  <si>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</si>
  <si>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</si>
  <si>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</si>
  <si>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</si>
  <si>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</si>
  <si>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</si>
  <si>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</si>
  <si>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</si>
  <si>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</si>
  <si>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</si>
  <si>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</si>
  <si>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</si>
  <si>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</si>
  <si>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</si>
  <si>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</si>
  <si>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</si>
  <si>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</si>
  <si>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</si>
  <si>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</si>
  <si>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</si>
  <si>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</si>
  <si>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</si>
  <si>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</si>
  <si>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</si>
  <si>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</si>
  <si>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</si>
  <si>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</si>
  <si>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</si>
  <si>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</si>
  <si>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</si>
  <si>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</si>
  <si>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</si>
  <si>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</si>
  <si>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</si>
  <si>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</si>
  <si>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</si>
  <si>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</si>
  <si>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</si>
  <si>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</si>
  <si>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</si>
  <si>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</si>
  <si>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</si>
  <si>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</si>
  <si>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</si>
  <si>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</si>
  <si>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</si>
  <si>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</si>
  <si>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</si>
  <si>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</si>
  <si>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</si>
  <si>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</si>
  <si>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</si>
  <si>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</si>
  <si>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</si>
  <si>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</si>
  <si>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</si>
  <si>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</si>
  <si>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</si>
  <si>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</si>
  <si>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</si>
  <si>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</si>
  <si>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</si>
  <si>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</si>
  <si>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</si>
  <si>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</si>
  <si>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</si>
  <si>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</si>
  <si>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</si>
  <si>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</si>
  <si>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</si>
  <si>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</si>
  <si>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</si>
  <si>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</si>
  <si>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</si>
  <si>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</si>
  <si>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</si>
  <si>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</si>
  <si>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</si>
  <si>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</si>
  <si>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</si>
  <si>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</si>
  <si>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</si>
  <si>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</si>
  <si>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</si>
  <si>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</si>
  <si>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</si>
  <si>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</si>
  <si>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</si>
  <si>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</si>
  <si>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</si>
  <si>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</si>
  <si>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</si>
  <si>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</si>
  <si>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</si>
  <si>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</si>
  <si>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</si>
  <si>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</si>
  <si>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</si>
  <si>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</si>
  <si>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</si>
  <si>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</si>
  <si>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</si>
  <si>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</si>
  <si>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</si>
  <si>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</si>
  <si>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</si>
  <si>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</si>
  <si>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</si>
  <si>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</si>
  <si>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</si>
  <si>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</si>
  <si>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</si>
  <si>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</si>
  <si>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</si>
  <si>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</si>
  <si>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</si>
  <si>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</si>
  <si>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</si>
  <si>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</si>
  <si>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</si>
  <si>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</si>
  <si>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</si>
  <si>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</si>
  <si>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</si>
  <si>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</si>
  <si>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</si>
  <si>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</si>
  <si>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</si>
  <si>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</si>
  <si>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</si>
  <si>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</si>
  <si>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</si>
  <si>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</si>
  <si>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</si>
  <si>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</si>
  <si>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</si>
  <si>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</si>
  <si>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</si>
  <si>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</si>
  <si>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</si>
  <si>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</si>
  <si>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</si>
  <si>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</si>
  <si>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</si>
  <si>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</si>
  <si>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</si>
  <si>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</si>
  <si>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</si>
  <si>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</si>
  <si>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</si>
  <si>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</si>
  <si>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</si>
  <si>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</si>
  <si>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</si>
  <si>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</si>
  <si>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</si>
  <si>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</si>
  <si>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</si>
  <si>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</si>
  <si>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</si>
  <si>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</si>
  <si>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</si>
  <si>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</si>
  <si>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</si>
  <si>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</si>
  <si>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</si>
  <si>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</si>
  <si>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</si>
  <si>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</si>
  <si>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</si>
  <si>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</si>
  <si>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</si>
  <si>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</si>
  <si>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</si>
  <si>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</si>
  <si>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</si>
  <si>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</si>
  <si>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</si>
  <si>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</si>
  <si>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</si>
  <si>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</si>
  <si>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</si>
  <si>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</si>
  <si>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</si>
  <si>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</si>
  <si>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</si>
  <si>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</si>
  <si>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</si>
  <si>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</si>
  <si>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</si>
  <si>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</si>
  <si>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</si>
  <si>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</si>
  <si>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</si>
  <si>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</si>
  <si>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</si>
  <si>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</si>
  <si>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</si>
  <si>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</si>
  <si>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</si>
  <si>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</si>
  <si>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</si>
  <si>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</si>
  <si>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</si>
  <si>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</si>
  <si>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</si>
  <si>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</si>
  <si>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</si>
  <si>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</si>
  <si>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</si>
  <si>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</si>
  <si>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</si>
  <si>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</si>
  <si>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</si>
  <si>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</si>
  <si>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</si>
  <si>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</si>
  <si>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</si>
  <si>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</si>
  <si>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</si>
  <si>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</si>
  <si>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</si>
  <si>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</si>
  <si>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</si>
  <si>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</si>
  <si>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</si>
  <si>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</si>
  <si>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</si>
  <si>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</si>
  <si>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</si>
  <si>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</si>
  <si>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</si>
  <si>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</si>
  <si>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</si>
  <si>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</si>
  <si>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</si>
  <si>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</si>
  <si>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</si>
  <si>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</si>
  <si>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</si>
  <si>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</si>
  <si>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</si>
  <si>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</si>
  <si>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</si>
  <si>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</si>
  <si>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</si>
  <si>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</si>
  <si>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</si>
  <si>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</si>
  <si>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</si>
  <si>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</si>
  <si>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</si>
  <si>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</si>
  <si>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</si>
  <si>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</si>
  <si>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</si>
  <si>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</si>
  <si>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</si>
  <si>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</si>
  <si>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</si>
  <si>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</si>
  <si>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</si>
  <si>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</si>
  <si>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</si>
  <si>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</si>
  <si>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</si>
  <si>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</si>
  <si>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</si>
  <si>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</si>
  <si>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</si>
  <si>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</si>
  <si>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</si>
  <si>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</si>
  <si>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</si>
  <si>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</si>
  <si>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</si>
  <si>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</si>
  <si>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</si>
  <si>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</si>
  <si>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</si>
  <si>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</si>
  <si>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</si>
  <si>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</si>
  <si>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</si>
  <si>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</si>
  <si>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</si>
  <si>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</si>
  <si>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</si>
  <si>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</si>
  <si>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</si>
  <si>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</si>
  <si>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</si>
  <si>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</si>
  <si>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</si>
  <si>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</si>
  <si>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</si>
  <si>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</si>
  <si>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</si>
  <si>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</si>
  <si>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</si>
  <si>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</si>
  <si>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</si>
  <si>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</si>
  <si>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</si>
  <si>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</si>
  <si>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</si>
  <si>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</si>
  <si>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</si>
  <si>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</si>
  <si>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</si>
  <si>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</si>
  <si>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</si>
  <si>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</si>
  <si>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</si>
  <si>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</si>
  <si>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</si>
  <si>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</si>
  <si>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</si>
  <si>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</si>
  <si>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</si>
  <si>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</si>
  <si>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</si>
  <si>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</si>
  <si>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</si>
  <si>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</si>
  <si>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</si>
  <si>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</si>
  <si>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</si>
  <si>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</si>
  <si>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</si>
  <si>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</si>
  <si>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</si>
  <si>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</si>
  <si>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</si>
  <si>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</si>
  <si>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</si>
  <si>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</si>
  <si>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</si>
  <si>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</si>
  <si>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</si>
  <si>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</si>
  <si>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</si>
  <si>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</si>
  <si>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</si>
  <si>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</si>
  <si>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</si>
  <si>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</si>
  <si>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</si>
  <si>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</si>
  <si>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</si>
  <si>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</si>
  <si>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</si>
  <si>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</si>
  <si>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</si>
  <si>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</si>
  <si>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</si>
  <si>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</si>
  <si>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</si>
  <si>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</si>
  <si>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</si>
  <si>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</si>
  <si>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</si>
  <si>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</si>
  <si>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</si>
  <si>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</si>
  <si>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</si>
  <si>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</si>
  <si>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</si>
  <si>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</si>
  <si>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</si>
  <si>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</si>
  <si>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</si>
  <si>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</si>
  <si>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</si>
  <si>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</si>
  <si>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</si>
  <si>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</si>
  <si>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</si>
  <si>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</si>
  <si>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</si>
  <si>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</si>
  <si>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</si>
  <si>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</si>
  <si>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</si>
  <si>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</si>
  <si>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</si>
  <si>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</si>
  <si>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</si>
  <si>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</si>
  <si>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</si>
  <si>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</si>
  <si>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</si>
  <si>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</si>
  <si>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</si>
  <si>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</si>
  <si>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</si>
  <si>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</si>
  <si>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</si>
  <si>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</si>
  <si>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</si>
  <si>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</si>
  <si>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</si>
  <si>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</si>
  <si>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</si>
  <si>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</si>
  <si>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</si>
  <si>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</si>
  <si>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</si>
  <si>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</si>
  <si>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</si>
  <si>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</si>
  <si>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</si>
  <si>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</si>
  <si>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</si>
  <si>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</si>
  <si>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</si>
  <si>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</si>
  <si>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</si>
  <si>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</si>
  <si>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</si>
  <si>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</si>
  <si>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</si>
  <si>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</si>
  <si>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</si>
  <si>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</si>
  <si>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</si>
  <si>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</si>
  <si>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</si>
  <si>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</si>
  <si>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</si>
  <si>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</si>
  <si>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</si>
  <si>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</si>
  <si>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</si>
  <si>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</si>
  <si>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</si>
  <si>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</si>
  <si>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</si>
  <si>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</si>
  <si>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</si>
  <si>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</si>
  <si>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</si>
  <si>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</si>
  <si>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</si>
  <si>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</si>
  <si>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</si>
  <si>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</si>
  <si>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</si>
  <si>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</si>
  <si>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</si>
  <si>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</si>
  <si>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</si>
  <si>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</si>
  <si>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</si>
  <si>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</si>
  <si>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</si>
  <si>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</si>
  <si>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</si>
  <si>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</si>
  <si>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</si>
  <si>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</si>
  <si>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</si>
  <si>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</si>
  <si>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</si>
  <si>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</si>
  <si>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</si>
  <si>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</si>
  <si>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</si>
  <si>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</si>
  <si>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</si>
  <si>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</si>
  <si>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</si>
  <si>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</si>
  <si>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</si>
  <si>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</si>
  <si>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</si>
  <si>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</si>
  <si>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</si>
  <si>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</si>
  <si>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</si>
  <si>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</si>
  <si>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</si>
  <si>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</si>
  <si>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</si>
  <si>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</si>
  <si>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</si>
  <si>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</si>
  <si>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</si>
  <si>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</si>
  <si>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</si>
  <si>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</si>
  <si>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</si>
  <si>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</si>
  <si>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</si>
  <si>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</si>
  <si>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</si>
  <si>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</si>
  <si>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</si>
  <si>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</si>
  <si>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</si>
  <si>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</si>
  <si>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</si>
  <si>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</si>
  <si>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</si>
  <si>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</si>
  <si>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</si>
  <si>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</si>
  <si>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</si>
  <si>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</si>
  <si>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</si>
  <si>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</si>
  <si>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</si>
  <si>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</si>
  <si>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</si>
  <si>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</si>
  <si>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</si>
  <si>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</si>
  <si>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</si>
  <si>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</si>
  <si>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</si>
  <si>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</si>
  <si>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</si>
  <si>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</si>
  <si>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</si>
  <si>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</si>
  <si>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</si>
  <si>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</si>
  <si>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</si>
  <si>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</si>
  <si>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</si>
  <si>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</si>
  <si>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</si>
  <si>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</si>
  <si>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</si>
  <si>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</si>
  <si>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</si>
  <si>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</si>
  <si>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</si>
  <si>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</si>
  <si>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</si>
  <si>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</si>
  <si>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</si>
  <si>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</si>
  <si>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</si>
  <si>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</si>
  <si>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</si>
  <si>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</si>
  <si>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</si>
  <si>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</si>
  <si>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</si>
  <si>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</si>
  <si>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</si>
  <si>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</si>
  <si>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</si>
  <si>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</si>
  <si>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</si>
  <si>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</si>
  <si>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</si>
  <si>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</si>
  <si>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</si>
  <si>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</si>
  <si>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</si>
  <si>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</si>
  <si>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</si>
  <si>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</si>
  <si>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</si>
  <si>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</si>
  <si>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</si>
  <si>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</si>
  <si>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</si>
  <si>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</si>
  <si>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</si>
  <si>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</si>
  <si>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</si>
  <si>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</si>
  <si>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</si>
  <si>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</si>
  <si>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</si>
  <si>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</si>
  <si>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</si>
  <si>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</si>
  <si>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</si>
  <si>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</si>
  <si>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</si>
  <si>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</si>
  <si>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</si>
  <si>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</si>
  <si>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</si>
  <si>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</si>
  <si>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</si>
  <si>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</si>
  <si>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</si>
  <si>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</si>
  <si>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</si>
  <si>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</si>
  <si>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</si>
  <si>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</si>
  <si>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</si>
  <si>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</si>
  <si>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</si>
  <si>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</si>
  <si>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</si>
  <si>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</si>
  <si>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</si>
  <si>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</si>
  <si>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</si>
  <si>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</si>
  <si>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</si>
  <si>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</si>
  <si>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</si>
  <si>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</si>
  <si>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</si>
  <si>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</si>
  <si>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</si>
  <si>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</si>
  <si>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</si>
  <si>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</si>
  <si>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</si>
  <si>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</si>
  <si>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</si>
  <si>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</si>
  <si>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</si>
  <si>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</si>
  <si>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</si>
  <si>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</si>
  <si>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</si>
  <si>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</si>
  <si>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</si>
  <si>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</si>
  <si>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</si>
  <si>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</si>
  <si>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</si>
  <si>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</si>
  <si>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</si>
  <si>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</si>
  <si>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</si>
  <si>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</si>
  <si>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</si>
  <si>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</si>
  <si>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</si>
  <si>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</si>
  <si>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</si>
  <si>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</si>
  <si>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</si>
  <si>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</si>
  <si>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</si>
  <si>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</si>
  <si>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</si>
  <si>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</si>
  <si>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</si>
  <si>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</si>
  <si>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</si>
  <si>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</si>
  <si>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</si>
  <si>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</si>
  <si>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</si>
  <si>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</si>
  <si>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</si>
  <si>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</si>
  <si>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</si>
  <si>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</si>
  <si>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</si>
  <si>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</si>
  <si>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</si>
  <si>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</si>
  <si>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</si>
  <si>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</si>
  <si>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</si>
  <si>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</si>
  <si>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</si>
  <si>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</si>
  <si>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</si>
  <si>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</si>
  <si>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</si>
  <si>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</si>
  <si>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</si>
  <si>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</si>
  <si>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</si>
  <si>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</si>
  <si>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</si>
  <si>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</si>
  <si>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</si>
  <si>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</si>
  <si>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</si>
  <si>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</si>
  <si>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</si>
  <si>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</si>
  <si>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</si>
  <si>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</si>
  <si>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</si>
  <si>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</si>
  <si>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</si>
  <si>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</si>
  <si>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</si>
  <si>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</si>
  <si>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</si>
  <si>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</si>
  <si>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</si>
  <si>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</si>
  <si>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</si>
  <si>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</si>
  <si>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</si>
  <si>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</si>
  <si>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</si>
  <si>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</si>
  <si>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</si>
  <si>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</si>
  <si>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</si>
  <si>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</si>
  <si>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</si>
  <si>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</si>
  <si>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</si>
  <si>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</si>
  <si>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</si>
  <si>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</si>
  <si>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</si>
  <si>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</si>
  <si>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</si>
  <si>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</si>
  <si>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</si>
  <si>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</si>
  <si>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</si>
  <si>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</si>
  <si>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</si>
  <si>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</si>
  <si>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</si>
  <si>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</si>
  <si>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</si>
  <si>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</si>
  <si>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</si>
  <si>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</si>
  <si>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</si>
  <si>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</si>
  <si>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</si>
  <si>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</si>
  <si>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</si>
  <si>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</si>
  <si>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</si>
  <si>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</si>
  <si>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</si>
  <si>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</si>
  <si>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</si>
  <si>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</si>
  <si>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</si>
  <si>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</si>
  <si>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</si>
  <si>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</si>
  <si>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</si>
  <si>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</si>
  <si>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</si>
  <si>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</si>
  <si>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</si>
  <si>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</si>
  <si>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</si>
  <si>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</si>
  <si>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</si>
  <si>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</si>
  <si>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</si>
  <si>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</si>
  <si>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</si>
  <si>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</si>
  <si>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</si>
  <si>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</si>
  <si>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</si>
  <si>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</si>
  <si>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</si>
  <si>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</si>
  <si>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</si>
  <si>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</si>
  <si>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</si>
  <si>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</si>
  <si>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</si>
  <si>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</si>
  <si>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</si>
  <si>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</si>
  <si>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</si>
  <si>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</si>
  <si>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</si>
  <si>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</si>
  <si>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</si>
  <si>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</si>
  <si>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</si>
  <si>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</si>
  <si>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</si>
  <si>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</si>
  <si>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</si>
  <si>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</si>
  <si>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</si>
  <si>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</si>
  <si>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</si>
  <si>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</si>
  <si>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</si>
  <si>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</si>
  <si>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</si>
  <si>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</si>
  <si>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</si>
  <si>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</si>
  <si>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</si>
  <si>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</si>
  <si>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</si>
  <si>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</si>
  <si>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</si>
  <si>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</si>
  <si>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</si>
  <si>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</si>
  <si>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</si>
  <si>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</si>
  <si>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</si>
  <si>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</si>
  <si>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</si>
  <si>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</si>
  <si>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</si>
  <si>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</si>
  <si>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</si>
  <si>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</si>
  <si>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</si>
  <si>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</si>
  <si>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</si>
  <si>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</si>
  <si>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</si>
  <si>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</si>
  <si>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</si>
  <si>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</si>
  <si>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</si>
  <si>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</si>
  <si>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</si>
  <si>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</si>
  <si>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</si>
  <si>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</si>
  <si>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</si>
  <si>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</si>
  <si>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</si>
  <si>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</si>
  <si>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</si>
  <si>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</si>
  <si>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</si>
  <si>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</si>
  <si>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</si>
  <si>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</si>
  <si>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</si>
  <si>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</si>
  <si>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</si>
  <si>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</si>
  <si>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</si>
  <si>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</si>
  <si>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</si>
  <si>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</si>
  <si>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</si>
  <si>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</si>
  <si>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</si>
  <si>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</si>
  <si>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</si>
  <si>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</si>
  <si>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</si>
  <si>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</si>
  <si>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</si>
  <si>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</si>
  <si>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</si>
  <si>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</si>
  <si>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</si>
  <si>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</si>
  <si>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</si>
  <si>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</si>
  <si>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</si>
  <si>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</si>
  <si>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</si>
  <si>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</si>
  <si>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</si>
  <si>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</si>
  <si>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</si>
  <si>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</si>
  <si>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</si>
  <si>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</si>
  <si>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</si>
  <si>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</si>
  <si>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</si>
  <si>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</si>
  <si>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</si>
  <si>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</si>
  <si>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</si>
  <si>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</si>
  <si>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</si>
  <si>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</si>
  <si>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</si>
  <si>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</si>
  <si>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</si>
  <si>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</si>
  <si>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</si>
  <si>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</si>
  <si>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</si>
  <si>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</si>
  <si>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</si>
  <si>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</si>
  <si>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</si>
  <si>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</si>
  <si>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</si>
  <si>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</si>
  <si>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</si>
  <si>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</si>
  <si>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</si>
  <si>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</si>
  <si>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</si>
  <si>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</si>
  <si>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</si>
  <si>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</si>
  <si>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</si>
  <si>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</si>
  <si>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</si>
  <si>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</si>
  <si>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</si>
  <si>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</si>
  <si>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</si>
  <si>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</si>
  <si>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</si>
  <si>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</si>
  <si>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</si>
  <si>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</si>
  <si>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</si>
  <si>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</si>
  <si>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</si>
  <si>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</si>
  <si>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</si>
  <si>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</si>
  <si>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</si>
  <si>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</si>
  <si>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</si>
  <si>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</si>
  <si>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</si>
  <si>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</si>
  <si>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</si>
  <si>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</si>
  <si>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</si>
  <si>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</si>
  <si>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</si>
  <si>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</si>
  <si>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</si>
  <si>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</si>
  <si>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</si>
  <si>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</si>
  <si>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</si>
  <si>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</si>
  <si>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</si>
  <si>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</si>
  <si>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</si>
  <si>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</si>
  <si>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</si>
  <si>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</si>
  <si>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</si>
  <si>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</si>
  <si>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</si>
  <si>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</si>
  <si>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</si>
  <si>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</si>
  <si>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</si>
  <si>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</si>
  <si>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</si>
  <si>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</si>
  <si>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</si>
  <si>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</si>
  <si>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</si>
  <si>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</si>
  <si>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</si>
  <si>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</si>
  <si>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</si>
  <si>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</si>
  <si>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</si>
  <si>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</si>
  <si>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</si>
  <si>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</si>
  <si>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</si>
  <si>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</si>
  <si>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</si>
  <si>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</si>
  <si>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</si>
  <si>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</si>
  <si>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</si>
  <si>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</si>
  <si>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</si>
  <si>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</si>
  <si>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</si>
  <si>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</si>
  <si>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</si>
  <si>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</si>
  <si>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</si>
  <si>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</si>
  <si>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</si>
  <si>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</si>
  <si>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</si>
  <si>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</si>
  <si>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</si>
  <si>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</si>
  <si>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</si>
  <si>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</si>
  <si>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</si>
  <si>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</si>
  <si>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</si>
  <si>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</si>
  <si>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</si>
  <si>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</si>
  <si>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</si>
  <si>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</si>
  <si>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</si>
  <si>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</si>
  <si>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</si>
  <si>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</si>
  <si>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</si>
  <si>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</si>
  <si>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</si>
  <si>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</si>
  <si>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</si>
  <si>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</si>
  <si>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</si>
  <si>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</si>
  <si>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</si>
  <si>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</si>
  <si>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</si>
  <si>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</si>
  <si>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</si>
  <si>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</si>
  <si>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</si>
  <si>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</si>
  <si>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</si>
  <si>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</si>
  <si>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</si>
  <si>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</si>
  <si>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</si>
  <si>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</si>
  <si>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</si>
  <si>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</si>
  <si>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</si>
  <si>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</si>
  <si>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</si>
  <si>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</si>
  <si>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</si>
  <si>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</si>
  <si>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</si>
  <si>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</si>
  <si>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</si>
  <si>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</si>
  <si>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</si>
  <si>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</si>
  <si>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</si>
  <si>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</si>
  <si>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</si>
  <si>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</si>
  <si>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</si>
  <si>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</si>
  <si>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</si>
  <si>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</si>
  <si>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</si>
  <si>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</si>
  <si>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</si>
  <si>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</si>
  <si>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</si>
  <si>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</si>
  <si>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</si>
  <si>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</si>
  <si>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</si>
  <si>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</si>
  <si>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</si>
  <si>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</si>
  <si>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</si>
  <si>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</si>
  <si>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</si>
  <si>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</si>
  <si>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</si>
  <si>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</si>
  <si>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</si>
  <si>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</si>
  <si>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</si>
  <si>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</si>
  <si>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</si>
  <si>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</si>
  <si>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</si>
  <si>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</si>
  <si>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</si>
  <si>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</si>
  <si>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</si>
  <si>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</si>
  <si>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</si>
  <si>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</si>
  <si>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</si>
  <si>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</si>
  <si>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</si>
  <si>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</si>
  <si>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</si>
  <si>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</si>
  <si>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</si>
  <si>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</si>
  <si>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</si>
  <si>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</si>
  <si>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</si>
  <si>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</si>
  <si>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</si>
  <si>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</si>
  <si>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</si>
  <si>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</si>
  <si>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</si>
  <si>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</si>
  <si>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</si>
  <si>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</si>
  <si>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</si>
  <si>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</si>
  <si>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</si>
  <si>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</si>
  <si>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</si>
  <si>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</si>
  <si>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</si>
  <si>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</si>
  <si>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</si>
  <si>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</si>
  <si>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</si>
  <si>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</si>
  <si>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</si>
  <si>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</si>
  <si>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</si>
  <si>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</si>
  <si>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</si>
  <si>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</si>
  <si>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</si>
  <si>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</si>
  <si>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</si>
  <si>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</si>
  <si>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</si>
  <si>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</si>
  <si>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</si>
  <si>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</si>
  <si>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</si>
  <si>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</si>
  <si>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</si>
  <si>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</si>
  <si>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</si>
  <si>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</si>
  <si>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</si>
  <si>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</si>
  <si>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</si>
  <si>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</si>
  <si>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</si>
  <si>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</si>
  <si>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</si>
  <si>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</si>
  <si>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</si>
  <si>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</si>
  <si>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</si>
  <si>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</si>
  <si>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</si>
  <si>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</si>
  <si>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</si>
  <si>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</si>
  <si>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</si>
  <si>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</si>
  <si>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</si>
  <si>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</si>
  <si>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</si>
  <si>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</si>
  <si>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</si>
  <si>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</si>
  <si>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</si>
  <si>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</si>
  <si>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</si>
  <si>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</si>
  <si>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</si>
  <si>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</si>
  <si>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</si>
  <si>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</si>
  <si>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</si>
  <si>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</si>
  <si>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</si>
  <si>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</si>
  <si>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</si>
  <si>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</si>
  <si>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</si>
  <si>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</si>
  <si>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</si>
  <si>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</si>
  <si>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</si>
  <si>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</si>
  <si>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</si>
  <si>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</si>
  <si>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</si>
  <si>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</si>
  <si>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</si>
  <si>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</si>
  <si>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</si>
  <si>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</si>
  <si>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</si>
  <si>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</si>
  <si>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</si>
  <si>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</si>
  <si>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</si>
  <si>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</si>
  <si>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</si>
  <si>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</si>
  <si>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</si>
  <si>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</si>
  <si>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</si>
  <si>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</si>
  <si>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</si>
  <si>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</si>
  <si>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</si>
  <si>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</si>
  <si>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</si>
  <si>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</si>
  <si>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</si>
  <si>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</si>
  <si>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</si>
  <si>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</si>
  <si>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</si>
  <si>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</si>
  <si>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</si>
  <si>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</si>
  <si>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</si>
  <si>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</si>
  <si>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</si>
  <si>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</si>
  <si>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</si>
  <si>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</si>
  <si>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</si>
  <si>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</si>
  <si>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</si>
  <si>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</si>
  <si>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</si>
  <si>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</si>
  <si>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</si>
  <si>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</si>
  <si>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</si>
  <si>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</si>
  <si>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</si>
  <si>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</si>
  <si>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</si>
  <si>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</si>
  <si>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</si>
  <si>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</si>
  <si>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</si>
  <si>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</si>
  <si>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</si>
  <si>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</si>
  <si>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</si>
  <si>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</si>
  <si>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</si>
  <si>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</si>
  <si>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</si>
  <si>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</si>
  <si>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</si>
  <si>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</si>
  <si>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</si>
  <si>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</si>
  <si>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</si>
  <si>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</si>
  <si>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</si>
  <si>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</si>
  <si>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</si>
  <si>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</si>
  <si>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</si>
  <si>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</si>
  <si>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</si>
  <si>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</si>
  <si>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</si>
  <si>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</si>
  <si>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</si>
  <si>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</si>
  <si>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</si>
  <si>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</si>
  <si>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</si>
  <si>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</si>
  <si>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</si>
  <si>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</si>
  <si>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</si>
  <si>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</si>
  <si>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</si>
  <si>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</si>
  <si>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</si>
  <si>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</si>
  <si>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</si>
  <si>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</si>
  <si>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</si>
  <si>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</si>
  <si>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</si>
  <si>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</si>
  <si>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</si>
  <si>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</si>
  <si>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</si>
  <si>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</si>
  <si>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</si>
  <si>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</si>
  <si>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</si>
  <si>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</si>
  <si>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</si>
  <si>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</si>
  <si>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</si>
  <si>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</si>
  <si>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</si>
  <si>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</si>
  <si>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</si>
  <si>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</si>
  <si>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</si>
  <si>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</si>
  <si>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</si>
  <si>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</si>
  <si>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</si>
  <si>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</si>
  <si>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</si>
  <si>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</si>
  <si>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</si>
  <si>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</si>
  <si>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</si>
  <si>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</si>
  <si>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</si>
  <si>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</si>
  <si>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</si>
  <si>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</si>
  <si>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</si>
  <si>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</si>
  <si>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</si>
  <si>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</si>
  <si>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</si>
  <si>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</si>
  <si>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</si>
  <si>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</si>
  <si>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</si>
  <si>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</si>
  <si>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</si>
  <si>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</si>
  <si>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</si>
  <si>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</si>
  <si>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</si>
  <si>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</si>
  <si>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</si>
  <si>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</si>
  <si>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</si>
  <si>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</si>
  <si>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</si>
  <si>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</si>
  <si>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</si>
  <si>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</si>
  <si>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</si>
  <si>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</si>
  <si>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</si>
  <si>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</si>
  <si>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</si>
  <si>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</si>
  <si>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</si>
  <si>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</si>
  <si>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</si>
  <si>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</si>
  <si>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</si>
  <si>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</si>
  <si>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</si>
  <si>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</si>
  <si>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</si>
  <si>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</si>
  <si>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</si>
  <si>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</si>
  <si>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</si>
  <si>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</si>
  <si>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</si>
  <si>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</si>
  <si>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</si>
  <si>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</si>
  <si>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</si>
  <si>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</si>
  <si>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</si>
  <si>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</si>
  <si>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</si>
  <si>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</si>
  <si>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</si>
  <si>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</si>
  <si>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</si>
  <si>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</si>
  <si>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</si>
  <si>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</si>
  <si>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</si>
  <si>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</si>
  <si>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</si>
  <si>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</si>
  <si>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</si>
  <si>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</si>
  <si>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</si>
  <si>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</si>
  <si>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</si>
  <si>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</si>
  <si>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</si>
  <si>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</si>
  <si>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</si>
  <si>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</si>
  <si>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</si>
  <si>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</si>
  <si>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</si>
  <si>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</si>
  <si>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</si>
  <si>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</si>
  <si>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</si>
  <si>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</si>
  <si>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</si>
  <si>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</si>
  <si>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</si>
  <si>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</si>
  <si>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</si>
  <si>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</si>
  <si>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</si>
  <si>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</si>
  <si>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</si>
  <si>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</si>
  <si>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</si>
  <si>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</si>
  <si>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</si>
  <si>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</si>
  <si>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</si>
  <si>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</si>
  <si>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</si>
  <si>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</si>
  <si>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</si>
  <si>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</si>
  <si>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</si>
  <si>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</si>
  <si>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</si>
  <si>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</si>
  <si>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</si>
  <si>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</si>
  <si>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</si>
  <si>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</si>
  <si>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</si>
  <si>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</si>
  <si>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</si>
  <si>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</si>
  <si>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</si>
  <si>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</si>
  <si>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</si>
  <si>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</si>
  <si>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</si>
  <si>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</si>
  <si>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</si>
  <si>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</si>
  <si>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</si>
  <si>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</si>
  <si>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</si>
  <si>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</si>
  <si>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</si>
  <si>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</si>
  <si>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</si>
  <si>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</si>
  <si>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</si>
  <si>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</si>
  <si>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</si>
  <si>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</si>
  <si>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</si>
  <si>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</si>
  <si>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</si>
  <si>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</si>
  <si>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</si>
  <si>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</si>
  <si>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</si>
  <si>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</si>
  <si>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</si>
  <si>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</si>
  <si>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</si>
  <si>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</si>
  <si>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</si>
  <si>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</si>
  <si>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</si>
  <si>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</si>
  <si>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</si>
  <si>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</si>
  <si>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</si>
  <si>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</si>
  <si>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</si>
  <si>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</si>
  <si>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</si>
  <si>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</si>
  <si>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</si>
  <si>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</si>
  <si>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</si>
  <si>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</si>
  <si>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</si>
  <si>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</si>
  <si>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</si>
  <si>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</si>
  <si>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</si>
  <si>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</si>
  <si>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</si>
  <si>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</si>
  <si>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</si>
  <si>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</si>
  <si>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</si>
  <si>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</si>
  <si>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</si>
  <si>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</si>
  <si>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</si>
  <si>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</si>
  <si>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</si>
  <si>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</si>
  <si>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</si>
  <si>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</si>
  <si>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</si>
  <si>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</si>
  <si>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</si>
  <si>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</si>
  <si>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</si>
  <si>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</si>
  <si>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</si>
  <si>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</si>
  <si>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</si>
  <si>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</si>
  <si>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</si>
  <si>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</si>
  <si>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</si>
  <si>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</si>
  <si>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</si>
  <si>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</si>
  <si>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</si>
  <si>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</si>
  <si>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</si>
  <si>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</si>
  <si>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</si>
  <si>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</si>
  <si>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</si>
  <si>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</si>
  <si>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</si>
  <si>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</si>
  <si>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</si>
  <si>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</si>
  <si>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</si>
  <si>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</si>
  <si>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</si>
  <si>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</si>
  <si>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</si>
  <si>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</si>
  <si>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</si>
  <si>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</si>
  <si>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</si>
  <si>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</si>
  <si>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</si>
  <si>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</si>
  <si>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</si>
  <si>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</si>
  <si>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</si>
  <si>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</si>
  <si>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</si>
  <si>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</si>
  <si>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</si>
  <si>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</si>
  <si>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</si>
  <si>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</si>
  <si>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</si>
  <si>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</si>
  <si>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</si>
  <si>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</si>
  <si>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</si>
  <si>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</si>
  <si>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</si>
  <si>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</si>
  <si>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</si>
  <si>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</si>
  <si>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</si>
  <si>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</si>
  <si>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</si>
  <si>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</si>
  <si>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</si>
  <si>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</si>
  <si>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</si>
  <si>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</si>
  <si>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</si>
  <si>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</si>
  <si>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</si>
  <si>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</si>
  <si>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</si>
  <si>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</si>
  <si>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</si>
  <si>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</si>
  <si>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</si>
  <si>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</si>
  <si>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</si>
  <si>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</si>
  <si>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</si>
  <si>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</si>
  <si>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</si>
  <si>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</si>
  <si>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</si>
  <si>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</si>
  <si>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</si>
  <si>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</si>
  <si>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</si>
  <si>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</si>
  <si>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</si>
  <si>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</si>
  <si>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</si>
  <si>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</si>
  <si>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</si>
  <si>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</si>
  <si>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</si>
  <si>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</si>
  <si>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</si>
  <si>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</si>
  <si>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</si>
  <si>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</si>
  <si>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</si>
  <si>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</si>
  <si>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</si>
  <si>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</si>
  <si>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</si>
  <si>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</si>
  <si>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</si>
  <si>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</si>
  <si>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</si>
  <si>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</si>
  <si>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</si>
  <si>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</si>
  <si>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</si>
  <si>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</si>
  <si>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</si>
  <si>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</si>
  <si>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</si>
  <si>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</si>
  <si>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</si>
  <si>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</si>
  <si>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</si>
  <si>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</si>
  <si>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</si>
  <si>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</si>
  <si>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</si>
  <si>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</si>
  <si>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</si>
  <si>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</si>
  <si>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</si>
  <si>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</si>
  <si>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</si>
  <si>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</si>
  <si>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</si>
  <si>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</si>
  <si>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</si>
  <si>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</si>
  <si>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</si>
  <si>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</si>
  <si>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</si>
  <si>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</si>
  <si>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</si>
  <si>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</si>
  <si>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</si>
  <si>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</si>
  <si>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</si>
  <si>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</si>
  <si>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</si>
  <si>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</si>
  <si>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</si>
  <si>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</si>
  <si>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</si>
  <si>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</si>
  <si>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</si>
  <si>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</si>
  <si>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</si>
  <si>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</si>
  <si>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</si>
  <si>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</si>
  <si>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</si>
  <si>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</si>
  <si>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</si>
  <si>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</si>
  <si>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</si>
  <si>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</si>
  <si>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</si>
  <si>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</si>
  <si>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</si>
  <si>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</si>
  <si>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</si>
  <si>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</si>
  <si>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</si>
  <si>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</si>
  <si>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</si>
  <si>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</si>
  <si>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</si>
  <si>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</si>
  <si>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</si>
  <si>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</si>
  <si>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</si>
  <si>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</si>
  <si>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</si>
  <si>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</si>
  <si>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</si>
  <si>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</si>
  <si>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</si>
  <si>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</si>
  <si>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</si>
  <si>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</si>
  <si>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</si>
  <si>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</si>
  <si>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</si>
  <si>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</si>
  <si>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</si>
  <si>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</si>
  <si>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</si>
  <si>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</si>
  <si>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</si>
  <si>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</si>
  <si>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</si>
  <si>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</si>
  <si>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</si>
  <si>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</si>
  <si>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</si>
  <si>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</si>
  <si>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</si>
  <si>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</si>
  <si>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</si>
  <si>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</si>
  <si>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</si>
  <si>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</si>
  <si>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</si>
  <si>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</si>
  <si>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</si>
  <si>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</si>
  <si>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</si>
  <si>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</si>
  <si>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</si>
  <si>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</si>
  <si>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</si>
  <si>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</si>
  <si>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</si>
  <si>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</si>
  <si>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</si>
  <si>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</si>
  <si>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</si>
  <si>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</si>
  <si>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</si>
  <si>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</si>
  <si>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</si>
  <si>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</si>
  <si>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</si>
  <si>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</si>
  <si>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</si>
  <si>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</si>
  <si>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</si>
  <si>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</si>
  <si>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</si>
  <si>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</si>
  <si>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</si>
  <si>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</si>
  <si>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</si>
  <si>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</si>
  <si>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</si>
  <si>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</si>
  <si>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</si>
  <si>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</si>
  <si>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</si>
  <si>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</si>
  <si>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</si>
  <si>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</si>
  <si>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</si>
  <si>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</si>
  <si>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</si>
  <si>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</si>
  <si>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</si>
  <si>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</si>
  <si>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</si>
  <si>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</si>
  <si>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</si>
  <si>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</si>
  <si>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</si>
  <si>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</si>
  <si>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</si>
  <si>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</si>
  <si>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</si>
  <si>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</si>
  <si>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</si>
  <si>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</si>
  <si>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</si>
  <si>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</si>
  <si>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</si>
  <si>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</si>
  <si>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</si>
  <si>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</si>
  <si>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</si>
  <si>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</si>
  <si>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</si>
  <si>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</si>
  <si>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</si>
  <si>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</si>
  <si>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</si>
  <si>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</si>
  <si>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</si>
  <si>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</si>
  <si>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</si>
  <si>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</si>
  <si>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</si>
  <si>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</si>
  <si>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</si>
  <si>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</si>
  <si>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</si>
  <si>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</si>
  <si>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</si>
  <si>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</si>
  <si>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</si>
  <si>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</si>
  <si>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</si>
  <si>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</si>
  <si>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</si>
  <si>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</si>
  <si>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</si>
  <si>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</si>
  <si>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</si>
  <si>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</si>
  <si>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</si>
  <si>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</si>
  <si>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</si>
  <si>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</si>
  <si>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</si>
  <si>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</si>
  <si>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</si>
  <si>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</si>
  <si>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</si>
  <si>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</si>
  <si>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</si>
  <si>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</si>
  <si>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</si>
  <si>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</si>
  <si>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</si>
  <si>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</si>
  <si>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</si>
  <si>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</si>
  <si>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</si>
  <si>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</si>
  <si>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</si>
  <si>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</si>
  <si>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</si>
  <si>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</si>
  <si>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</si>
  <si>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</si>
  <si>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</si>
  <si>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</si>
  <si>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</si>
  <si>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</si>
  <si>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</si>
  <si>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</si>
  <si>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</si>
  <si>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</si>
  <si>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</si>
  <si>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</si>
  <si>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</si>
  <si>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</si>
  <si>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</si>
  <si>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</si>
  <si>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</si>
  <si>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</si>
  <si>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</si>
  <si>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</si>
  <si>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</si>
  <si>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</si>
  <si>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</si>
  <si>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</si>
  <si>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</si>
  <si>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</si>
  <si>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</si>
  <si>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</si>
  <si>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</si>
  <si>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</si>
  <si>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</si>
  <si>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</si>
  <si>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</si>
  <si>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</si>
  <si>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</si>
  <si>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</si>
  <si>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</si>
  <si>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</si>
  <si>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</si>
  <si>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</si>
  <si>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</si>
  <si>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</si>
  <si>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</si>
  <si>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</si>
  <si>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</si>
  <si>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</si>
  <si>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</si>
  <si>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</si>
  <si>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</si>
  <si>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</si>
  <si>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</si>
  <si>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</si>
  <si>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</si>
  <si>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</si>
  <si>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</si>
  <si>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</si>
  <si>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</si>
  <si>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</si>
  <si>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</si>
  <si>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</si>
  <si>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</si>
  <si>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</si>
  <si>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</si>
  <si>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</si>
  <si>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</si>
  <si>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</si>
  <si>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</si>
  <si>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</si>
  <si>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</si>
  <si>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</si>
  <si>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</si>
  <si>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</si>
  <si>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</si>
  <si>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</si>
  <si>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</si>
  <si>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</si>
  <si>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</si>
  <si>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</si>
  <si>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</si>
  <si>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</si>
  <si>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</si>
  <si>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</si>
  <si>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</si>
  <si>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</si>
  <si>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</si>
  <si>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</si>
  <si>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</si>
  <si>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</si>
  <si>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</si>
  <si>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</si>
  <si>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</si>
  <si>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</si>
  <si>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</si>
  <si>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</si>
  <si>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</si>
  <si>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</si>
  <si>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</si>
  <si>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</si>
  <si>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</si>
  <si>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</si>
  <si>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</si>
  <si>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</si>
  <si>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</si>
  <si>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</si>
  <si>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</si>
  <si>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</si>
  <si>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</si>
  <si>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</si>
  <si>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</si>
  <si>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</si>
  <si>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</si>
  <si>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</si>
  <si>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</si>
  <si>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</si>
  <si>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</si>
  <si>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</si>
  <si>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</si>
  <si>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</si>
  <si>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</si>
  <si>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</si>
  <si>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</si>
  <si>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</si>
  <si>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</si>
  <si>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</si>
  <si>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</si>
  <si>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</si>
  <si>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</si>
  <si>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</si>
  <si>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</si>
  <si>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</si>
  <si>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</si>
  <si>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</si>
  <si>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</si>
  <si>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</si>
  <si>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</si>
  <si>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</si>
  <si>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</si>
  <si>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</si>
  <si>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</si>
  <si>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</si>
  <si>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</si>
  <si>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</si>
  <si>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</si>
  <si>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</si>
  <si>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</si>
  <si>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</si>
  <si>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</si>
  <si>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</si>
  <si>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</si>
  <si>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</si>
  <si>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</si>
  <si>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</si>
  <si>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</si>
  <si>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</si>
  <si>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</si>
  <si>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</si>
  <si>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</si>
  <si>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</si>
  <si>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</si>
  <si>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</si>
  <si>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</si>
  <si>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</si>
  <si>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</si>
  <si>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</si>
  <si>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</si>
  <si>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</si>
  <si>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</si>
  <si>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</si>
  <si>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</si>
  <si>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</si>
  <si>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</si>
  <si>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</si>
  <si>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</si>
  <si>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</si>
  <si>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</si>
  <si>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</si>
  <si>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</si>
  <si>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</si>
  <si>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</si>
  <si>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</si>
  <si>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</si>
  <si>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</si>
  <si>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</si>
  <si>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</si>
  <si>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</si>
  <si>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</si>
  <si>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</si>
  <si>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</si>
  <si>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</si>
  <si>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</si>
  <si>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</si>
  <si>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</si>
  <si>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</si>
  <si>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</si>
  <si>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</si>
  <si>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</si>
  <si>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</si>
  <si>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</si>
  <si>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</si>
  <si>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</si>
  <si>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</si>
  <si>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</si>
  <si>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</si>
  <si>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</si>
  <si>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</si>
  <si>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</si>
  <si>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</si>
  <si>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</si>
  <si>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</si>
  <si>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</si>
  <si>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</si>
  <si>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</si>
  <si>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</si>
  <si>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</si>
  <si>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</si>
  <si>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</si>
  <si>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</si>
  <si>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</si>
  <si>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</si>
  <si>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</si>
  <si>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</si>
  <si>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</si>
  <si>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</si>
  <si>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</si>
  <si>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</si>
  <si>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</si>
  <si>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</si>
  <si>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</si>
  <si>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</si>
  <si>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</si>
  <si>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</si>
  <si>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</si>
  <si>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</si>
  <si>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</si>
  <si>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</si>
  <si>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</si>
  <si>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</si>
  <si>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</si>
  <si>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</si>
  <si>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</si>
  <si>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</si>
  <si>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</si>
  <si>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</si>
  <si>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</si>
  <si>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</si>
  <si>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</si>
  <si>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</si>
  <si>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</si>
  <si>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</si>
  <si>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</si>
  <si>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</si>
  <si>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</si>
  <si>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</si>
  <si>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</si>
  <si>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</si>
  <si>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</si>
  <si>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</si>
  <si>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</si>
  <si>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</si>
  <si>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</si>
  <si>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</si>
  <si>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</si>
  <si>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</si>
  <si>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</si>
  <si>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</si>
  <si>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</si>
  <si>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</si>
  <si>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</si>
  <si>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</si>
  <si>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</si>
  <si>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</si>
  <si>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</si>
  <si>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</si>
  <si>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</si>
  <si>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</si>
  <si>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</si>
  <si>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</si>
  <si>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</si>
  <si>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</si>
  <si>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</si>
  <si>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</si>
  <si>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</si>
  <si>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</si>
  <si>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</si>
  <si>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</si>
  <si>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</si>
  <si>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</si>
  <si>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</si>
  <si>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</si>
  <si>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</si>
  <si>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</si>
  <si>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</si>
  <si>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</si>
  <si>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</si>
  <si>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</si>
  <si>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</si>
  <si>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</si>
  <si>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</si>
  <si>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</si>
  <si>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</si>
  <si>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</si>
  <si>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</si>
  <si>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</si>
  <si>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</si>
  <si>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</si>
  <si>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</si>
  <si>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</si>
  <si>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</si>
  <si>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</si>
  <si>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</si>
  <si>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</si>
  <si>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</si>
  <si>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</si>
  <si>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</si>
  <si>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</si>
  <si>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</si>
  <si>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</si>
  <si>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</si>
  <si>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</si>
  <si>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</si>
  <si>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</si>
  <si>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</si>
  <si>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</si>
  <si>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</si>
  <si>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</si>
  <si>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</si>
  <si>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</si>
  <si>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</si>
  <si>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</si>
  <si>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</si>
  <si>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</si>
  <si>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</si>
  <si>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</si>
  <si>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</si>
  <si>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</si>
  <si>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</si>
  <si>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</si>
  <si>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</si>
  <si>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</si>
  <si>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</si>
  <si>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</si>
  <si>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</si>
  <si>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</si>
  <si>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</si>
  <si>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</si>
  <si>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</si>
  <si>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</si>
  <si>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</si>
  <si>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</si>
  <si>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</si>
  <si>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</si>
  <si>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</si>
  <si>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</si>
  <si>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</si>
  <si>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</si>
  <si>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</si>
  <si>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</si>
  <si>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</si>
  <si>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</si>
  <si>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</si>
  <si>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</si>
  <si>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</si>
  <si>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</si>
  <si>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</si>
  <si>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</si>
  <si>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</si>
  <si>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</si>
  <si>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</si>
  <si>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</si>
  <si>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</si>
  <si>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</si>
  <si>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</si>
  <si>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</si>
  <si>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</si>
  <si>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</si>
  <si>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</si>
  <si>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</si>
  <si>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</si>
  <si>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</si>
  <si>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</si>
  <si>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</si>
  <si>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</si>
  <si>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</si>
  <si>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</si>
  <si>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</si>
  <si>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</si>
  <si>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</si>
  <si>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</si>
  <si>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</si>
  <si>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</si>
  <si>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</si>
  <si>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</si>
  <si>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</si>
  <si>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</si>
  <si>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</si>
  <si>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</si>
  <si>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</si>
  <si>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</si>
  <si>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</si>
  <si>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</si>
  <si>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</si>
  <si>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</si>
  <si>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</si>
  <si>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</si>
  <si>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</si>
  <si>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</si>
  <si>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</si>
  <si>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</si>
  <si>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</si>
  <si>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</si>
  <si>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</si>
  <si>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</si>
  <si>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</si>
  <si>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</si>
  <si>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</si>
  <si>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</si>
  <si>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</si>
  <si>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</si>
  <si>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</si>
  <si>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</si>
  <si>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</si>
  <si>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</si>
  <si>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</si>
  <si>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</si>
  <si>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</si>
  <si>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</si>
  <si>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</si>
  <si>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</si>
  <si>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</si>
  <si>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</si>
  <si>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</si>
  <si>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</si>
  <si>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</si>
  <si>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</si>
  <si>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</si>
  <si>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</si>
  <si>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</si>
  <si>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</si>
  <si>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</si>
  <si>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</si>
  <si>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</si>
  <si>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</si>
  <si>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</si>
  <si>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</si>
  <si>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</si>
  <si>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</si>
  <si>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</si>
  <si>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</si>
  <si>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</si>
  <si>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</si>
  <si>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</si>
  <si>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</si>
  <si>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</si>
  <si>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</si>
  <si>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</si>
  <si>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</si>
  <si>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</si>
  <si>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</si>
  <si>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</si>
  <si>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</si>
  <si>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</si>
  <si>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</si>
  <si>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</si>
  <si>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</si>
  <si>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</si>
  <si>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</si>
  <si>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</si>
  <si>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</si>
  <si>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</si>
  <si>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</si>
  <si>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</si>
  <si>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</si>
  <si>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</si>
  <si>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</si>
  <si>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</si>
  <si>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</si>
  <si>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</si>
  <si>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</si>
  <si>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</si>
  <si>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</si>
  <si>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</si>
  <si>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</si>
  <si>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</si>
  <si>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</si>
  <si>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</si>
  <si>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</si>
  <si>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</si>
  <si>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</si>
  <si>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</si>
  <si>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</si>
  <si>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</si>
  <si>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</si>
  <si>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</si>
  <si>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</si>
  <si>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</si>
  <si>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</si>
  <si>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</si>
  <si>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</si>
  <si>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</si>
  <si>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</si>
  <si>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</si>
  <si>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</si>
  <si>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</si>
  <si>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</si>
  <si>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</si>
  <si>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</si>
  <si>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</si>
  <si>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</si>
  <si>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</si>
  <si>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</si>
  <si>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</si>
  <si>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</si>
  <si>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</si>
  <si>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</si>
  <si>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</si>
  <si>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</si>
  <si>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</si>
  <si>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</si>
  <si>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</si>
  <si>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</si>
  <si>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</si>
  <si>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</si>
  <si>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</si>
  <si>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</si>
  <si>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</si>
  <si>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</si>
  <si>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</si>
  <si>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</si>
  <si>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</si>
  <si>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</si>
  <si>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</si>
  <si>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</si>
  <si>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</si>
  <si>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</si>
  <si>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</si>
  <si>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</si>
  <si>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</si>
  <si>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</si>
  <si>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</si>
  <si>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</si>
  <si>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</si>
  <si>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</si>
  <si>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</si>
  <si>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</si>
  <si>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</si>
  <si>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</si>
  <si>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</si>
  <si>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</si>
  <si>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</si>
  <si>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</si>
  <si>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</si>
  <si>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</si>
  <si>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</si>
  <si>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</si>
  <si>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</si>
  <si>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</si>
  <si>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</si>
  <si>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</si>
  <si>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</si>
  <si>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</si>
  <si>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</si>
  <si>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</si>
  <si>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</si>
  <si>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</si>
  <si>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</si>
  <si>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</si>
  <si>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</si>
  <si>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</si>
  <si>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</si>
  <si>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</si>
  <si>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</si>
  <si>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</si>
  <si>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</si>
  <si>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</si>
  <si>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</si>
  <si>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</si>
  <si>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</si>
  <si>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</si>
  <si>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</si>
  <si>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</si>
  <si>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</si>
  <si>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</si>
  <si>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</si>
  <si>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</si>
  <si>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</si>
  <si>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</si>
  <si>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</si>
  <si>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</si>
  <si>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</si>
  <si>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</si>
  <si>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</si>
  <si>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</si>
  <si>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</si>
  <si>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</si>
  <si>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</si>
  <si>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</si>
  <si>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</si>
  <si>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</si>
  <si>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</si>
  <si>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</si>
  <si>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</si>
  <si>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</si>
  <si>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</si>
  <si>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</si>
  <si>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</si>
  <si>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</si>
  <si>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</si>
  <si>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</si>
  <si>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</si>
  <si>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</si>
  <si>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</si>
  <si>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</si>
  <si>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</si>
  <si>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</si>
  <si>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</si>
  <si>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</si>
  <si>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</si>
  <si>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</si>
  <si>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</si>
  <si>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</si>
  <si>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</si>
  <si>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</si>
  <si>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</si>
  <si>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</si>
  <si>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</si>
  <si>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</si>
  <si>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</si>
  <si>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</si>
  <si>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</si>
  <si>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</si>
  <si>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</si>
  <si>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</si>
  <si>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</si>
  <si>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</si>
  <si>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</si>
  <si>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</si>
  <si>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</si>
  <si>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</si>
  <si>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</si>
  <si>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</si>
  <si>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</si>
  <si>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</si>
  <si>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</si>
  <si>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</si>
  <si>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</si>
  <si>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</si>
  <si>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</si>
  <si>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</si>
  <si>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</si>
  <si>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</si>
  <si>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</si>
  <si>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</si>
  <si>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</si>
  <si>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</si>
  <si>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</si>
  <si>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</si>
  <si>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</si>
  <si>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</si>
  <si>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</si>
  <si>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</si>
  <si>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</si>
  <si>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</si>
  <si>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</si>
  <si>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</si>
  <si>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</si>
  <si>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</si>
  <si>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</si>
  <si>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</si>
  <si>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</si>
  <si>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</si>
  <si>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</si>
  <si>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</si>
  <si>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</si>
  <si>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</si>
  <si>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</si>
  <si>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</si>
  <si>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</si>
  <si>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</si>
  <si>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</si>
  <si>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</si>
  <si>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</si>
  <si>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</si>
  <si>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</si>
  <si>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</si>
  <si>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</si>
  <si>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</si>
  <si>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</si>
  <si>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</si>
  <si>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</si>
  <si>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</si>
  <si>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</si>
  <si>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</si>
  <si>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</si>
  <si>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</si>
  <si>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</si>
  <si>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</si>
  <si>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</si>
  <si>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</si>
  <si>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</si>
  <si>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</si>
  <si>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</si>
  <si>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</si>
  <si>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</si>
  <si>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</si>
  <si>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</si>
  <si>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</si>
  <si>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</si>
  <si>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</si>
  <si>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</si>
  <si>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</si>
  <si>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</si>
  <si>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</si>
  <si>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</si>
  <si>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</si>
  <si>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</si>
  <si>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</si>
  <si>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</si>
  <si>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</si>
  <si>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</si>
  <si>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</si>
  <si>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</si>
  <si>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</si>
  <si>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</si>
  <si>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</si>
  <si>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</si>
  <si>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</si>
  <si>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</si>
  <si>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</si>
  <si>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</si>
  <si>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</si>
  <si>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</si>
  <si>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</si>
  <si>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</si>
  <si>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</si>
  <si>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</si>
  <si>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</si>
  <si>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</si>
  <si>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</si>
  <si>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</si>
  <si>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</si>
  <si>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</si>
  <si>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</si>
  <si>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</si>
  <si>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</si>
  <si>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</si>
  <si>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</si>
  <si>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</si>
  <si>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</si>
  <si>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</si>
  <si>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</si>
  <si>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</si>
  <si>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</si>
  <si>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</si>
  <si>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</si>
  <si>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</si>
  <si>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</si>
  <si>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</si>
  <si>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</si>
  <si>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</si>
  <si>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</si>
  <si>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</si>
  <si>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</si>
  <si>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</si>
  <si>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</si>
  <si>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</si>
  <si>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</si>
  <si>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</si>
  <si>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</si>
  <si>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</si>
  <si>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</si>
  <si>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</si>
  <si>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</si>
  <si>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</si>
  <si>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</si>
  <si>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</si>
  <si>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</si>
  <si>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</si>
  <si>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</si>
  <si>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</si>
  <si>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</si>
  <si>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</si>
  <si>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</si>
  <si>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</si>
  <si>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</si>
  <si>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</si>
  <si>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</si>
  <si>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</si>
  <si>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</si>
  <si>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</si>
  <si>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</si>
  <si>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</si>
  <si>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</si>
  <si>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</si>
  <si>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</si>
  <si>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</si>
  <si>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</si>
  <si>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</si>
  <si>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</si>
  <si>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</si>
  <si>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</si>
  <si>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</si>
  <si>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</si>
  <si>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</si>
  <si>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</si>
  <si>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</si>
  <si>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</si>
  <si>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</si>
  <si>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</si>
  <si>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</si>
  <si>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</si>
  <si>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</si>
  <si>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</si>
  <si>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</si>
  <si>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</si>
  <si>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</si>
  <si>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</si>
  <si>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</si>
  <si>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</si>
  <si>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</si>
  <si>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</si>
  <si>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</si>
  <si>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</si>
  <si>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</si>
  <si>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</si>
  <si>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</si>
  <si>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</si>
  <si>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</si>
  <si>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</si>
  <si>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</si>
  <si>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</si>
  <si>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</si>
  <si>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</si>
  <si>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</si>
  <si>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</si>
  <si>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</si>
  <si>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</si>
  <si>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</si>
  <si>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</si>
  <si>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</si>
  <si>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</si>
  <si>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</si>
  <si>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</si>
  <si>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</si>
  <si>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</si>
  <si>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</si>
  <si>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</si>
  <si>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</si>
  <si>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</si>
  <si>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</si>
  <si>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</si>
  <si>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</si>
  <si>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</si>
  <si>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</si>
  <si>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</si>
  <si>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</si>
  <si>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</si>
  <si>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</si>
  <si>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</si>
  <si>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</si>
  <si>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</si>
  <si>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</si>
  <si>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</si>
  <si>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</si>
  <si>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</si>
  <si>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</si>
  <si>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</si>
  <si>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</si>
  <si>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</si>
  <si>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</si>
  <si>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</si>
  <si>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</si>
  <si>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</si>
  <si>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</si>
  <si>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</si>
  <si>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</si>
  <si>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</si>
  <si>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</si>
  <si>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</si>
  <si>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</si>
  <si>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</si>
  <si>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</si>
  <si>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</si>
  <si>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</si>
  <si>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</si>
  <si>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</si>
  <si>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</si>
  <si>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</si>
  <si>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</si>
  <si>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</si>
  <si>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</si>
  <si>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</si>
  <si>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</si>
  <si>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</si>
  <si>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</si>
  <si>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</si>
  <si>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</si>
  <si>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</si>
  <si>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</si>
  <si>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</si>
  <si>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</si>
  <si>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</si>
  <si>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</si>
  <si>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</si>
  <si>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</si>
  <si>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</si>
  <si>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</si>
  <si>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</si>
  <si>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</si>
  <si>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</si>
  <si>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</si>
  <si>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</si>
  <si>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</si>
  <si>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</si>
  <si>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</si>
  <si>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</si>
  <si>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</si>
  <si>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</si>
  <si>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</si>
  <si>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</si>
  <si>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</si>
  <si>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</si>
  <si>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</si>
  <si>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</si>
  <si>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</si>
  <si>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</si>
  <si>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</si>
  <si>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</si>
  <si>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</si>
  <si>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</si>
  <si>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</si>
  <si>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</si>
  <si>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</si>
  <si>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</si>
  <si>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</si>
  <si>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</si>
  <si>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</si>
  <si>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</si>
  <si>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</si>
  <si>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</si>
  <si>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</si>
  <si>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</si>
  <si>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</si>
  <si>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</si>
  <si>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</si>
  <si>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</si>
  <si>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</si>
  <si>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</si>
  <si>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</si>
  <si>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</si>
  <si>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</si>
  <si>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</si>
  <si>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</si>
  <si>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</si>
  <si>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</si>
  <si>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</si>
  <si>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</si>
  <si>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</si>
  <si>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</si>
  <si>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</si>
  <si>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</si>
  <si>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</si>
  <si>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</si>
  <si>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</si>
  <si>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</si>
  <si>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</si>
  <si>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</si>
  <si>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</si>
  <si>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</si>
  <si>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</si>
  <si>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</si>
  <si>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</si>
  <si>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</si>
  <si>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</si>
  <si>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</si>
  <si>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</si>
  <si>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</si>
  <si>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</si>
  <si>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</si>
  <si>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</si>
  <si>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</si>
  <si>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</si>
  <si>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</si>
  <si>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</si>
  <si>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</si>
  <si>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</si>
  <si>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</si>
  <si>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</si>
  <si>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</si>
  <si>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</si>
  <si>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</si>
  <si>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</si>
  <si>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</si>
  <si>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</si>
  <si>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</si>
  <si>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</si>
  <si>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</si>
  <si>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</si>
  <si>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</si>
  <si>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</si>
  <si>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</si>
  <si>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</si>
  <si>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</si>
  <si>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</si>
  <si>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</si>
  <si>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</si>
  <si>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</si>
  <si>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</si>
  <si>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</si>
  <si>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</si>
  <si>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</si>
  <si>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</si>
  <si>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</si>
  <si>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</si>
  <si>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</si>
  <si>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</si>
  <si>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</si>
  <si>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</si>
  <si>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</si>
  <si>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</si>
  <si>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</si>
  <si>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</si>
  <si>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</si>
  <si>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</si>
  <si>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</si>
  <si>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</si>
  <si>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</si>
  <si>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</si>
  <si>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</si>
  <si>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</si>
  <si>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</si>
  <si>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</si>
  <si>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</si>
  <si>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</si>
  <si>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</si>
  <si>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</si>
  <si>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</si>
  <si>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</si>
  <si>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</si>
  <si>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</si>
  <si>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</si>
  <si>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</si>
  <si>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</si>
  <si>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</si>
  <si>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</si>
  <si>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</si>
  <si>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</si>
  <si>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</si>
  <si>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</si>
  <si>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</si>
  <si>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</si>
  <si>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</si>
  <si>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</si>
  <si>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</si>
  <si>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</si>
  <si>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</si>
  <si>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</si>
  <si>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</si>
  <si>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</si>
  <si>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</si>
  <si>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</si>
  <si>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</si>
  <si>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</si>
  <si>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</si>
  <si>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</si>
  <si>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</si>
  <si>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</si>
  <si>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</si>
  <si>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</si>
  <si>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</si>
  <si>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</si>
  <si>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</si>
  <si>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</si>
  <si>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</si>
  <si>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</si>
  <si>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</si>
  <si>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</si>
  <si>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</si>
  <si>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</si>
  <si>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</si>
  <si>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</si>
  <si>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</si>
  <si>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</si>
  <si>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</si>
  <si>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</si>
  <si>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</si>
  <si>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</si>
  <si>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</si>
  <si>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</si>
  <si>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</si>
  <si>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</si>
  <si>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</si>
  <si>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</si>
  <si>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</si>
  <si>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</si>
  <si>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</si>
  <si>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</si>
  <si>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</si>
  <si>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</si>
  <si>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</si>
  <si>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</si>
  <si>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</si>
  <si>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</si>
  <si>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</si>
  <si>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</si>
  <si>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</si>
  <si>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</si>
  <si>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</si>
  <si>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</si>
  <si>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</si>
  <si>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</si>
  <si>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</si>
  <si>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</si>
  <si>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</si>
  <si>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</si>
  <si>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</si>
  <si>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</si>
  <si>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</si>
  <si>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</si>
  <si>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</si>
  <si>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</si>
  <si>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</si>
  <si>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</si>
  <si>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</si>
  <si>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</si>
  <si>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</si>
  <si>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</si>
  <si>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</si>
  <si>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</si>
  <si>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</si>
  <si>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</si>
  <si>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</si>
  <si>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</si>
  <si>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</si>
  <si>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</si>
  <si>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</si>
  <si>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</si>
  <si>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</si>
  <si>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</si>
  <si>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</si>
  <si>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</si>
  <si>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</si>
  <si>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</si>
  <si>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</si>
  <si>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</si>
  <si>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</si>
  <si>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</si>
  <si>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</si>
  <si>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</si>
  <si>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</si>
  <si>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</si>
  <si>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</si>
  <si>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</si>
  <si>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</si>
  <si>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</si>
  <si>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</si>
  <si>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</si>
  <si>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</si>
  <si>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</si>
  <si>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</si>
  <si>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</si>
  <si>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</si>
  <si>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</si>
  <si>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</si>
  <si>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</si>
  <si>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</si>
  <si>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</si>
  <si>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</si>
  <si>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</si>
  <si>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</si>
  <si>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</si>
  <si>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</si>
  <si>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</si>
  <si>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</si>
  <si>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</si>
  <si>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</si>
  <si>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</si>
  <si>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</si>
  <si>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</si>
  <si>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</si>
  <si>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</si>
  <si>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</si>
  <si>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</si>
  <si>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</si>
  <si>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</si>
  <si>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</si>
  <si>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</si>
  <si>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</si>
  <si>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</si>
  <si>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</si>
  <si>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</si>
  <si>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</si>
  <si>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</si>
  <si>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</si>
  <si>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</si>
  <si>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</si>
  <si>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</si>
  <si>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</si>
  <si>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</si>
  <si>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</si>
  <si>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</si>
  <si>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</si>
  <si>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</si>
  <si>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</si>
  <si>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</si>
  <si>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</si>
  <si>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</si>
  <si>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</si>
  <si>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</si>
  <si>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</si>
  <si>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</si>
  <si>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</si>
  <si>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</si>
  <si>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</si>
  <si>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</si>
  <si>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</si>
  <si>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</si>
  <si>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</si>
  <si>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</si>
  <si>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</si>
  <si>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</si>
  <si>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</si>
  <si>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</si>
  <si>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</si>
  <si>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</si>
  <si>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</si>
  <si>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</si>
  <si>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</si>
  <si>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</si>
  <si>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</si>
  <si>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</si>
  <si>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</si>
  <si>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</si>
  <si>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</si>
  <si>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</si>
  <si>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</si>
  <si>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</si>
  <si>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</si>
  <si>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</si>
  <si>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</si>
  <si>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</si>
  <si>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</si>
  <si>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</si>
  <si>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</si>
  <si>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</si>
  <si>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</si>
  <si>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</si>
  <si>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</si>
  <si>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</si>
  <si>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</si>
  <si>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</si>
  <si>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</si>
  <si>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</si>
  <si>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</si>
  <si>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</si>
  <si>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</si>
  <si>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</si>
  <si>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</si>
  <si>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</si>
  <si>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</si>
  <si>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</si>
  <si>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</si>
  <si>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</si>
  <si>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</si>
  <si>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</si>
  <si>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</si>
  <si>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</si>
  <si>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</si>
  <si>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</si>
  <si>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</si>
  <si>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</si>
  <si>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</si>
  <si>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</si>
  <si>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</si>
  <si>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</si>
  <si>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</si>
  <si>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</si>
  <si>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</si>
  <si>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</si>
  <si>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</si>
  <si>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</si>
  <si>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</si>
  <si>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</si>
  <si>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</si>
  <si>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</si>
  <si>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</si>
  <si>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</si>
  <si>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</si>
  <si>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</si>
  <si>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</si>
  <si>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</si>
  <si>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</si>
  <si>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</si>
  <si>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</si>
  <si>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</si>
  <si>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</si>
  <si>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</si>
  <si>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</si>
  <si>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</si>
  <si>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</si>
  <si>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</si>
  <si>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</si>
  <si>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</si>
  <si>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</si>
  <si>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</si>
  <si>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</si>
  <si>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</si>
  <si>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</si>
  <si>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</si>
  <si>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</si>
  <si>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</si>
  <si>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</si>
  <si>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</si>
  <si>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</si>
  <si>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</si>
  <si>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</si>
  <si>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</si>
  <si>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</si>
  <si>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</si>
  <si>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</si>
  <si>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</si>
  <si>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</si>
  <si>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</si>
  <si>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</si>
  <si>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</si>
  <si>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</si>
  <si>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</si>
  <si>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</si>
  <si>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</si>
  <si>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</si>
  <si>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</si>
  <si>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</si>
  <si>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</si>
  <si>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</si>
  <si>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</si>
  <si>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</si>
  <si>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</si>
  <si>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</si>
  <si>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</si>
  <si>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</si>
  <si>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</si>
  <si>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</si>
  <si>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</si>
  <si>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</si>
  <si>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</si>
  <si>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</si>
  <si>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</si>
  <si>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</si>
  <si>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</si>
  <si>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</si>
  <si>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</si>
  <si>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</si>
  <si>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</si>
  <si>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</si>
  <si>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</si>
  <si>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</si>
  <si>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</si>
  <si>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</si>
  <si>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</si>
  <si>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</si>
  <si>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</si>
  <si>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</si>
  <si>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</si>
  <si>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</si>
  <si>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</si>
  <si>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</si>
  <si>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</si>
  <si>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</si>
  <si>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</si>
  <si>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</si>
  <si>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</si>
  <si>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</si>
  <si>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</si>
  <si>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</si>
  <si>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</si>
  <si>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</si>
  <si>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</si>
  <si>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</si>
  <si>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</si>
  <si>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</si>
  <si>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</si>
  <si>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</si>
  <si>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</si>
  <si>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</si>
  <si>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</si>
  <si>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</si>
  <si>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</si>
  <si>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</si>
  <si>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</si>
  <si>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</si>
  <si>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</si>
  <si>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</si>
  <si>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</si>
  <si>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</si>
  <si>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</si>
  <si>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</si>
  <si>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</si>
  <si>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</si>
  <si>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</si>
  <si>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</si>
  <si>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</si>
  <si>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</si>
  <si>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</si>
  <si>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</si>
  <si>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</si>
  <si>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</si>
  <si>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</si>
  <si>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</si>
  <si>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</si>
  <si>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</si>
  <si>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</si>
  <si>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</si>
  <si>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</si>
  <si>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</si>
  <si>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</si>
  <si>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</si>
  <si>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</si>
  <si>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</si>
  <si>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</si>
  <si>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</si>
  <si>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</si>
  <si>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</si>
  <si>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</si>
  <si>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</si>
  <si>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</si>
  <si>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</si>
  <si>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</si>
  <si>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</si>
  <si>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</si>
  <si>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</si>
  <si>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</si>
  <si>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</si>
  <si>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</si>
  <si>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</si>
  <si>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</si>
  <si>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</si>
  <si>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</si>
  <si>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</si>
  <si>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</si>
  <si>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</si>
  <si>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</si>
  <si>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</si>
  <si>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</si>
  <si>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</si>
  <si>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</si>
  <si>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</si>
  <si>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</si>
  <si>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</si>
  <si>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</si>
  <si>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</si>
  <si>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</si>
  <si>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</si>
  <si>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</si>
  <si>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</si>
  <si>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</si>
  <si>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</si>
  <si>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</si>
  <si>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</si>
  <si>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</si>
  <si>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</si>
  <si>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</si>
  <si>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</si>
  <si>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</si>
  <si>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</si>
  <si>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</si>
  <si>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</si>
  <si>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</si>
  <si>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</si>
  <si>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</si>
  <si>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</si>
  <si>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</si>
  <si>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</si>
  <si>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</si>
  <si>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</si>
  <si>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</si>
  <si>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</si>
  <si>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</si>
  <si>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</si>
  <si>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</si>
  <si>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</si>
  <si>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</si>
  <si>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</si>
  <si>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</si>
  <si>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</si>
  <si>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</si>
  <si>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</si>
  <si>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</si>
  <si>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</si>
  <si>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</si>
  <si>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</si>
  <si>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</si>
  <si>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</si>
  <si>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</si>
  <si>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</si>
  <si>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</si>
  <si>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</si>
  <si>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</si>
  <si>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</si>
  <si>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</si>
  <si>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</si>
  <si>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</si>
  <si>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</si>
  <si>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</si>
  <si>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</si>
  <si>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</si>
  <si>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</si>
  <si>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</si>
  <si>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</si>
  <si>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</si>
  <si>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</si>
  <si>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</si>
  <si>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</si>
  <si>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</si>
  <si>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</si>
  <si>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</si>
  <si>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</si>
  <si>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</si>
  <si>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</si>
  <si>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</si>
  <si>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</si>
  <si>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</si>
  <si>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</si>
  <si>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</si>
  <si>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</si>
  <si>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</si>
  <si>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</si>
  <si>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</si>
  <si>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</si>
  <si>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</si>
  <si>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</si>
  <si>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</si>
  <si>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</si>
  <si>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</si>
  <si>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</si>
  <si>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</si>
  <si>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</si>
  <si>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</si>
  <si>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</si>
  <si>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</si>
  <si>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</si>
  <si>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</si>
  <si>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</si>
  <si>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</si>
  <si>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</si>
  <si>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</si>
  <si>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</si>
  <si>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</si>
  <si>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</si>
  <si>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</si>
  <si>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</si>
  <si>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</si>
  <si>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</si>
  <si>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</si>
  <si>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</si>
  <si>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</si>
  <si>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</si>
  <si>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</si>
  <si>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</si>
  <si>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</si>
  <si>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</si>
  <si>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</si>
  <si>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</si>
  <si>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</si>
  <si>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</si>
  <si>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</si>
  <si>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</si>
  <si>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</si>
  <si>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</si>
  <si>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</si>
  <si>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</si>
  <si>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</si>
  <si>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</si>
  <si>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</si>
  <si>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</si>
  <si>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</si>
  <si>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</si>
  <si>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</si>
  <si>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</si>
  <si>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</si>
  <si>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</si>
  <si>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</si>
  <si>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</si>
  <si>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</si>
  <si>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</si>
  <si>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</si>
  <si>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</si>
  <si>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</si>
  <si>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</si>
  <si>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</si>
  <si>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</si>
  <si>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</si>
  <si>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</si>
  <si>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</si>
  <si>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</si>
  <si>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</si>
  <si>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</si>
  <si>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</si>
  <si>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</si>
  <si>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</si>
  <si>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</si>
  <si>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</si>
  <si>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</si>
  <si>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</si>
  <si>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</si>
  <si>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</si>
  <si>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</si>
  <si>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</si>
  <si>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</si>
  <si>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</si>
  <si>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</si>
  <si>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</si>
  <si>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</si>
  <si>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</si>
  <si>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</si>
  <si>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</si>
  <si>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</si>
  <si>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</si>
  <si>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</si>
  <si>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</si>
  <si>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</si>
  <si>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</si>
  <si>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</si>
  <si>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</si>
  <si>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</si>
  <si>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</si>
  <si>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</si>
  <si>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</si>
  <si>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</si>
  <si>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</si>
  <si>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</si>
  <si>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</si>
  <si>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</si>
  <si>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</si>
  <si>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</si>
  <si>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</si>
  <si>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</si>
  <si>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</si>
  <si>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</si>
  <si>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</si>
  <si>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</si>
  <si>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</si>
  <si>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</si>
  <si>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</si>
  <si>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</si>
  <si>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</si>
  <si>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</si>
  <si>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</si>
  <si>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</si>
  <si>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</si>
  <si>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</si>
  <si>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</si>
  <si>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</si>
  <si>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</si>
  <si>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</si>
  <si>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</si>
  <si>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</si>
  <si>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</si>
  <si>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</si>
  <si>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</si>
  <si>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</si>
  <si>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</si>
  <si>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</si>
  <si>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</si>
  <si>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</si>
  <si>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</si>
  <si>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</si>
  <si>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</si>
  <si>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</si>
  <si>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</si>
  <si>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</si>
  <si>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</si>
  <si>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</si>
  <si>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</si>
  <si>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</si>
  <si>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</si>
  <si>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</si>
  <si>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</si>
  <si>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</si>
  <si>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</si>
  <si>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</si>
  <si>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</si>
  <si>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</si>
  <si>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</si>
  <si>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</si>
  <si>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</si>
  <si>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</si>
  <si>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</si>
  <si>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</si>
  <si>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</si>
  <si>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</si>
  <si>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</si>
  <si>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</si>
  <si>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</si>
  <si>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</si>
  <si>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</si>
  <si>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</si>
  <si>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</si>
  <si>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</si>
  <si>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</si>
  <si>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</si>
  <si>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</si>
  <si>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</si>
  <si>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</si>
  <si>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</si>
  <si>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</si>
  <si>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</si>
  <si>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</si>
  <si>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</si>
  <si>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</si>
  <si>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</si>
  <si>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</si>
  <si>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</si>
  <si>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</si>
  <si>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</si>
  <si>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</si>
  <si>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</si>
  <si>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</si>
  <si>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</si>
  <si>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</si>
  <si>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</si>
  <si>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</si>
  <si>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</si>
  <si>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</si>
  <si>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</si>
  <si>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</si>
  <si>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</si>
  <si>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</si>
  <si>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</si>
  <si>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</si>
  <si>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</si>
  <si>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</si>
  <si>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</si>
  <si>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</si>
  <si>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</si>
  <si>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</si>
  <si>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</si>
  <si>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</si>
  <si>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</si>
  <si>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</si>
  <si>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</si>
  <si>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</si>
  <si>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</si>
  <si>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</si>
  <si>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</si>
  <si>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</si>
  <si>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</si>
  <si>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</si>
  <si>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</si>
  <si>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</si>
  <si>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</si>
  <si>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</si>
  <si>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</si>
  <si>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</si>
  <si>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</si>
  <si>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</si>
  <si>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</si>
  <si>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</si>
  <si>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</si>
  <si>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</si>
  <si>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</si>
  <si>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</si>
  <si>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</si>
  <si>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</si>
  <si>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</si>
  <si>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</si>
  <si>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</si>
  <si>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</si>
  <si>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</si>
  <si>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</si>
  <si>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</si>
  <si>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</si>
  <si>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</si>
  <si>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</si>
  <si>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</si>
  <si>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</si>
  <si>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</si>
  <si>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</si>
  <si>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</si>
  <si>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</si>
  <si>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</si>
  <si>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</si>
  <si>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</si>
  <si>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</si>
  <si>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</si>
  <si>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</si>
  <si>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</si>
  <si>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</si>
  <si>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</si>
  <si>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</si>
  <si>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</si>
  <si>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</si>
  <si>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</si>
  <si>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</si>
  <si>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</si>
  <si>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</si>
  <si>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</si>
  <si>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</si>
  <si>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</si>
  <si>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</si>
  <si>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</si>
  <si>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</si>
  <si>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</si>
  <si>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</si>
  <si>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</si>
  <si>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</si>
  <si>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</si>
  <si>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</si>
  <si>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</si>
  <si>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</si>
  <si>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</si>
  <si>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</si>
  <si>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</si>
  <si>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</si>
  <si>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</si>
  <si>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</si>
  <si>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</si>
  <si>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</si>
  <si>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</si>
  <si>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</si>
  <si>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</si>
  <si>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</si>
  <si>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</si>
  <si>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</si>
  <si>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</si>
  <si>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</si>
  <si>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</si>
  <si>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</si>
  <si>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</si>
  <si>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</si>
  <si>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</si>
  <si>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</si>
  <si>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</si>
  <si>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</si>
  <si>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</si>
  <si>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</si>
  <si>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</si>
  <si>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</si>
  <si>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</si>
  <si>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</si>
  <si>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</si>
  <si>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</si>
  <si>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</si>
  <si>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</si>
  <si>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</si>
  <si>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</si>
  <si>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</si>
  <si>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</si>
  <si>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</si>
  <si>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</si>
  <si>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</si>
  <si>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</si>
  <si>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</si>
  <si>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</si>
  <si>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</si>
  <si>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</si>
  <si>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</si>
  <si>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</si>
  <si>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</si>
  <si>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</si>
  <si>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</si>
  <si>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</si>
  <si>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</si>
  <si>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</si>
  <si>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</si>
  <si>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</si>
  <si>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</si>
  <si>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</si>
  <si>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</si>
  <si>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</si>
  <si>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</si>
  <si>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</si>
  <si>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</si>
  <si>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</si>
  <si>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</si>
  <si>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</si>
  <si>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</si>
  <si>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</si>
  <si>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</si>
  <si>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</si>
  <si>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</si>
  <si>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</si>
  <si>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</si>
  <si>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</si>
  <si>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</si>
  <si>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</si>
  <si>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</si>
  <si>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</si>
  <si>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</si>
  <si>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</si>
  <si>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</si>
  <si>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</si>
  <si>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</si>
  <si>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</si>
  <si>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</si>
  <si>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</si>
  <si>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</si>
  <si>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</si>
  <si>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</si>
  <si>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</si>
  <si>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</si>
  <si>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</si>
  <si>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</si>
  <si>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</si>
  <si>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</si>
  <si>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</si>
  <si>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</si>
  <si>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</si>
  <si>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</si>
  <si>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</si>
  <si>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</si>
  <si>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</si>
  <si>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</si>
  <si>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</si>
  <si>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</si>
  <si>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</si>
  <si>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</si>
  <si>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</si>
  <si>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</si>
  <si>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</si>
  <si>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</si>
  <si>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</si>
  <si>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</si>
  <si>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</si>
  <si>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</si>
  <si>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</si>
  <si>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</si>
  <si>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</si>
  <si>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</si>
  <si>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</si>
  <si>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</si>
  <si>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</si>
  <si>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</si>
  <si>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</si>
  <si>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</si>
  <si>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</si>
  <si>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</si>
  <si>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</si>
  <si>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</si>
  <si>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</si>
  <si>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</si>
  <si>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</si>
  <si>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</si>
  <si>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</si>
  <si>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</si>
  <si>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</si>
  <si>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</si>
  <si>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</si>
  <si>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</si>
  <si>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</si>
  <si>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</si>
  <si>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</si>
  <si>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</si>
  <si>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</si>
  <si>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</si>
  <si>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</si>
  <si>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</si>
  <si>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</si>
  <si>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</si>
  <si>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</si>
  <si>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</si>
  <si>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</si>
  <si>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</si>
  <si>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</si>
  <si>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</si>
  <si>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</si>
  <si>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</si>
  <si>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</si>
  <si>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</si>
  <si>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</si>
  <si>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</si>
  <si>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</si>
  <si>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</si>
  <si>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</si>
  <si>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</si>
  <si>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</si>
  <si>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</si>
  <si>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</si>
  <si>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</si>
  <si>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</si>
  <si>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</si>
  <si>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</si>
  <si>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</si>
  <si>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</si>
  <si>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</si>
  <si>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</si>
  <si>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</si>
  <si>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</si>
  <si>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</si>
  <si>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</si>
  <si>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</si>
  <si>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</si>
  <si>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</si>
  <si>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</si>
  <si>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</si>
  <si>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</si>
  <si>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</si>
  <si>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</si>
  <si>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</si>
  <si>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</si>
  <si>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</si>
  <si>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</si>
  <si>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</si>
  <si>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</si>
  <si>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</si>
  <si>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</si>
  <si>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</si>
  <si>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</si>
  <si>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</si>
  <si>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</si>
  <si>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</si>
  <si>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</si>
  <si>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</si>
  <si>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</si>
  <si>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</si>
  <si>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</si>
  <si>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</si>
  <si>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</si>
  <si>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</si>
  <si>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</si>
  <si>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</si>
  <si>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</si>
  <si>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</si>
  <si>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</si>
  <si>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</si>
  <si>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</si>
  <si>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</si>
  <si>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</si>
  <si>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</si>
  <si>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</si>
  <si>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</si>
  <si>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</si>
  <si>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</si>
  <si>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</si>
  <si>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</si>
  <si>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</si>
  <si>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</si>
  <si>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</si>
  <si>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</si>
  <si>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</si>
  <si>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</si>
  <si>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</si>
  <si>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</si>
  <si>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</si>
  <si>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</si>
  <si>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</si>
  <si>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</si>
  <si>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</si>
  <si>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</si>
  <si>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</si>
  <si>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</si>
  <si>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</si>
  <si>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</si>
  <si>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</si>
  <si>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</si>
  <si>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</si>
  <si>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</si>
  <si>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</si>
  <si>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</si>
  <si>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</si>
  <si>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</si>
  <si>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</si>
  <si>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</si>
  <si>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</si>
  <si>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</si>
  <si>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</si>
  <si>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</si>
  <si>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</si>
  <si>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</si>
  <si>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</si>
  <si>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</si>
  <si>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</si>
  <si>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</si>
  <si>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</si>
  <si>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</si>
  <si>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</si>
  <si>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</si>
  <si>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</si>
  <si>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</si>
  <si>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</si>
  <si>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</si>
  <si>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</si>
  <si>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</si>
  <si>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</si>
  <si>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</si>
  <si>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</si>
  <si>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</si>
  <si>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</si>
  <si>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</si>
  <si>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</si>
  <si>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</si>
  <si>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</si>
  <si>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</si>
  <si>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</si>
  <si>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</si>
  <si>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</si>
  <si>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</si>
  <si>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</si>
  <si>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</si>
  <si>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</si>
  <si>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</si>
  <si>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</si>
  <si>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</si>
  <si>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</si>
  <si>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</si>
  <si>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</si>
  <si>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</si>
  <si>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</si>
  <si>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</si>
  <si>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</si>
  <si>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</si>
  <si>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</si>
  <si>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</si>
  <si>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</si>
  <si>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</si>
  <si>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</si>
  <si>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</si>
  <si>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</si>
  <si>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</si>
  <si>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</si>
  <si>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</si>
  <si>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</si>
  <si>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</si>
  <si>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</si>
  <si>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</si>
  <si>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</si>
  <si>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</si>
  <si>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</si>
  <si>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</si>
  <si>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</si>
  <si>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</si>
  <si>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</si>
  <si>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</si>
  <si>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</si>
  <si>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</si>
  <si>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</si>
  <si>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</si>
  <si>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</si>
  <si>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</si>
  <si>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</si>
  <si>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</si>
  <si>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</si>
  <si>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</si>
  <si>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</si>
  <si>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</si>
  <si>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</si>
  <si>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</si>
  <si>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</si>
  <si>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</si>
  <si>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</si>
  <si>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</si>
  <si>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</si>
  <si>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</si>
  <si>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</si>
  <si>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</si>
  <si>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</si>
  <si>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</si>
  <si>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</si>
  <si>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</si>
  <si>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</si>
  <si>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</si>
  <si>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</si>
  <si>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</si>
  <si>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</si>
  <si>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</si>
  <si>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</si>
  <si>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</si>
  <si>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</si>
  <si>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</si>
  <si>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</si>
  <si>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</si>
  <si>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</si>
  <si>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</si>
  <si>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</si>
  <si>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</si>
  <si>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</si>
  <si>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</si>
  <si>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</si>
  <si>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</si>
  <si>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</si>
  <si>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</si>
  <si>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</si>
  <si>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</si>
  <si>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</si>
  <si>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</si>
  <si>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</si>
  <si>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</si>
  <si>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</si>
  <si>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</si>
  <si>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</si>
  <si>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</si>
  <si>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</si>
  <si>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</si>
  <si>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</si>
  <si>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</si>
  <si>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</si>
  <si>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</si>
  <si>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</si>
  <si>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</si>
  <si>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</si>
  <si>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</si>
  <si>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</si>
  <si>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</si>
  <si>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</si>
  <si>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</si>
  <si>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</si>
  <si>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</si>
  <si>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</si>
  <si>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</si>
  <si>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</si>
  <si>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</si>
  <si>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</si>
  <si>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</si>
  <si>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</si>
  <si>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</si>
  <si>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</si>
  <si>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</si>
  <si>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</si>
  <si>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</si>
  <si>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</si>
  <si>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</si>
  <si>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</si>
  <si>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</si>
  <si>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</si>
  <si>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</si>
  <si>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</si>
  <si>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</si>
  <si>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</si>
  <si>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</si>
  <si>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</si>
  <si>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</si>
  <si>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</si>
  <si>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</si>
  <si>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</si>
  <si>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</si>
  <si>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</si>
  <si>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</si>
  <si>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</si>
  <si>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</si>
  <si>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</si>
  <si>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</si>
  <si>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</si>
  <si>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</si>
  <si>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</si>
  <si>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</si>
  <si>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</si>
  <si>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</si>
  <si>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</si>
  <si>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</si>
  <si>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</si>
  <si>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</si>
  <si>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</si>
  <si>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</si>
  <si>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</si>
  <si>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</si>
  <si>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</si>
  <si>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</si>
  <si>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</si>
  <si>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</si>
  <si>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</si>
  <si>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</si>
  <si>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</si>
  <si>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</si>
  <si>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</si>
  <si>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</si>
  <si>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</si>
  <si>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</si>
  <si>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</si>
  <si>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</si>
  <si>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</si>
  <si>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</si>
  <si>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</si>
  <si>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</si>
  <si>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</si>
  <si>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</si>
  <si>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</si>
  <si>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</si>
  <si>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</si>
  <si>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</si>
  <si>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</si>
  <si>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</si>
  <si>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</si>
  <si>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</si>
  <si>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</si>
  <si>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</si>
  <si>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</si>
  <si>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</si>
  <si>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</si>
  <si>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</si>
  <si>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</si>
  <si>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</si>
  <si>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</si>
  <si>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</si>
  <si>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</si>
  <si>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</si>
  <si>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</si>
  <si>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</si>
  <si>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</si>
  <si>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</si>
  <si>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</si>
  <si>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</si>
  <si>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</si>
  <si>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</si>
  <si>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</si>
  <si>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</si>
  <si>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</si>
  <si>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</si>
  <si>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</si>
  <si>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</si>
  <si>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</si>
  <si>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</si>
  <si>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</si>
  <si>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</si>
  <si>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</si>
  <si>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</si>
  <si>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</si>
  <si>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</si>
  <si>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</si>
  <si>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</si>
  <si>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</si>
  <si>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</si>
  <si>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</si>
  <si>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</si>
  <si>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</si>
  <si>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</si>
  <si>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</si>
  <si>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</si>
  <si>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</si>
  <si>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</si>
  <si>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</si>
  <si>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</si>
  <si>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</si>
  <si>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</si>
  <si>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</si>
  <si>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</si>
  <si>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</si>
  <si>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</si>
  <si>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</si>
  <si>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</si>
  <si>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</si>
  <si>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</si>
  <si>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</si>
  <si>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</si>
  <si>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</si>
  <si>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</si>
  <si>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</si>
  <si>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</si>
  <si>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</si>
  <si>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</si>
  <si>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</si>
  <si>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</si>
  <si>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</si>
  <si>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</si>
  <si>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</si>
  <si>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</si>
  <si>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</si>
  <si>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</si>
  <si>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</si>
  <si>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</si>
  <si>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</si>
  <si>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</si>
  <si>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</si>
  <si>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</si>
  <si>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</si>
  <si>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</si>
  <si>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</si>
  <si>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</si>
  <si>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</si>
  <si>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</si>
  <si>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</si>
  <si>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</si>
  <si>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</si>
  <si>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</si>
  <si>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</si>
  <si>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</si>
  <si>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</si>
  <si>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</si>
  <si>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</si>
  <si>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</si>
  <si>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</si>
  <si>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</si>
  <si>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</si>
  <si>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</si>
  <si>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</si>
  <si>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</si>
  <si>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</si>
  <si>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</si>
  <si>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</si>
  <si>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</si>
  <si>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</si>
  <si>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</si>
  <si>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</si>
  <si>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</si>
  <si>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</si>
  <si>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</si>
  <si>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</si>
  <si>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</si>
  <si>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</si>
  <si>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</si>
  <si>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</si>
  <si>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</si>
  <si>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</si>
  <si>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</si>
  <si>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</si>
  <si>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</si>
  <si>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</si>
  <si>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</si>
  <si>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</si>
  <si>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</si>
  <si>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</si>
  <si>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</si>
  <si>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</si>
  <si>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</si>
  <si>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</si>
  <si>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</si>
  <si>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</si>
  <si>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</si>
  <si>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</si>
  <si>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</si>
  <si>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</si>
  <si>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</si>
  <si>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</si>
  <si>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</si>
  <si>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</si>
  <si>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</si>
  <si>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</si>
  <si>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</si>
  <si>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</si>
  <si>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</si>
  <si>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</si>
  <si>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</si>
  <si>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</si>
  <si>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</si>
  <si>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</si>
  <si>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</si>
  <si>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</si>
  <si>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</si>
  <si>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</si>
  <si>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</si>
  <si>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</si>
  <si>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</si>
  <si>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</si>
  <si>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</si>
  <si>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</si>
  <si>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</si>
  <si>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</si>
  <si>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</si>
  <si>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</si>
  <si>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</si>
  <si>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</si>
  <si>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</si>
  <si>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</si>
  <si>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</si>
  <si>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</si>
  <si>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</si>
  <si>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</si>
  <si>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</si>
  <si>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</si>
  <si>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</si>
  <si>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</si>
  <si>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</si>
  <si>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</si>
  <si>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</si>
  <si>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</si>
  <si>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</si>
  <si>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</si>
  <si>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</si>
  <si>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</si>
  <si>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</si>
  <si>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</si>
  <si>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</si>
  <si>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</si>
  <si>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</si>
  <si>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</si>
  <si>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</si>
  <si>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</si>
  <si>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</si>
  <si>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</si>
  <si>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</si>
  <si>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</si>
  <si>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</si>
  <si>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</si>
  <si>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</si>
  <si>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</si>
  <si>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</si>
  <si>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</si>
  <si>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</si>
  <si>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</si>
  <si>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</si>
  <si>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</si>
  <si>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</si>
  <si>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</si>
  <si>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</si>
  <si>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</si>
  <si>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</si>
  <si>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</si>
  <si>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</si>
  <si>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</si>
  <si>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</si>
  <si>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</si>
  <si>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</si>
  <si>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</si>
  <si>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</si>
  <si>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</si>
  <si>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</si>
  <si>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</si>
  <si>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</si>
  <si>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</si>
  <si>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</si>
  <si>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</si>
  <si>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</si>
  <si>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</si>
  <si>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</si>
  <si>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</si>
  <si>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</si>
  <si>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</si>
  <si>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</si>
  <si>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</si>
  <si>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</si>
  <si>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</si>
  <si>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</si>
  <si>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</si>
  <si>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</si>
  <si>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</si>
  <si>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</si>
  <si>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</si>
  <si>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</si>
  <si>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</si>
  <si>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</si>
  <si>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</si>
  <si>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</si>
  <si>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</si>
  <si>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</si>
  <si>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</si>
  <si>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</si>
  <si>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</si>
  <si>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</si>
  <si>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</si>
  <si>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</si>
  <si>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</si>
  <si>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</si>
  <si>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</si>
  <si>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</si>
  <si>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</si>
  <si>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</si>
  <si>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</si>
  <si>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</si>
  <si>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</si>
  <si>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</si>
  <si>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</si>
  <si>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</si>
  <si>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</si>
  <si>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</si>
  <si>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</si>
  <si>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</si>
  <si>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</si>
  <si>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</si>
  <si>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</si>
  <si>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</si>
  <si>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</si>
  <si>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</si>
  <si>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</si>
  <si>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</si>
  <si>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</si>
  <si>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</si>
  <si>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</si>
  <si>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</si>
  <si>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</si>
  <si>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</si>
  <si>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</si>
  <si>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</si>
  <si>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</si>
  <si>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</si>
  <si>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</si>
  <si>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</si>
  <si>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</si>
  <si>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</si>
  <si>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</si>
  <si>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</si>
  <si>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</si>
  <si>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</si>
  <si>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</si>
  <si>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</si>
  <si>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</si>
  <si>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</si>
  <si>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</si>
  <si>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</si>
  <si>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</si>
  <si>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</si>
  <si>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</si>
  <si>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</si>
  <si>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</si>
  <si>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</si>
  <si>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</si>
  <si>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</si>
  <si>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</si>
  <si>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</si>
  <si>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</si>
  <si>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</si>
  <si>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</si>
  <si>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</si>
  <si>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</si>
  <si>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</si>
  <si>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</si>
  <si>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</si>
  <si>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</si>
  <si>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</si>
  <si>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</si>
  <si>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</si>
  <si>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</si>
  <si>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</si>
  <si>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</si>
  <si>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</si>
  <si>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</si>
  <si>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</si>
  <si>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</si>
  <si>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</si>
  <si>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</si>
  <si>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</si>
  <si>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</si>
  <si>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</si>
  <si>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</si>
  <si>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</si>
  <si>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</si>
  <si>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</si>
  <si>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</si>
  <si>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</si>
  <si>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</si>
  <si>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</si>
  <si>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</si>
  <si>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</si>
  <si>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</si>
  <si>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</si>
  <si>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</si>
  <si>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</si>
  <si>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</si>
  <si>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</si>
  <si>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</si>
  <si>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</si>
  <si>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</si>
  <si>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</si>
  <si>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</si>
  <si>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</si>
  <si>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</si>
  <si>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</si>
  <si>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</si>
  <si>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</si>
  <si>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</si>
  <si>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</si>
  <si>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</si>
  <si>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</si>
  <si>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</si>
  <si>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</si>
  <si>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</si>
  <si>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</si>
  <si>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</si>
  <si>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</si>
  <si>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</si>
  <si>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</si>
  <si>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</si>
  <si>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</si>
  <si>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</si>
  <si>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</si>
  <si>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</si>
  <si>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</si>
  <si>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</si>
  <si>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</si>
  <si>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</si>
  <si>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</si>
  <si>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</si>
  <si>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</si>
  <si>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</si>
  <si>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</si>
  <si>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</si>
  <si>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</si>
  <si>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</si>
  <si>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</si>
  <si>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</si>
  <si>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</si>
  <si>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</si>
  <si>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</si>
  <si>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</si>
  <si>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</si>
  <si>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</si>
  <si>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</si>
  <si>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</si>
  <si>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</si>
  <si>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</si>
  <si>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</si>
  <si>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</si>
  <si>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</si>
  <si>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</si>
  <si>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</si>
  <si>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</si>
  <si>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</si>
  <si>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</si>
  <si>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</si>
  <si>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</si>
  <si>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</si>
  <si>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</si>
  <si>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</si>
  <si>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</si>
  <si>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</si>
  <si>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</si>
  <si>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</si>
  <si>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</si>
  <si>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</si>
  <si>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</si>
  <si>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</si>
  <si>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</si>
  <si>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</si>
  <si>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</si>
  <si>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</si>
  <si>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</si>
  <si>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</si>
  <si>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</si>
  <si>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</si>
  <si>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</si>
  <si>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</si>
  <si>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</si>
  <si>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</si>
  <si>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</si>
  <si>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</si>
  <si>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</si>
  <si>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</si>
  <si>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</si>
  <si>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</si>
  <si>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</si>
  <si>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</si>
  <si>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</si>
  <si>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</si>
  <si>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</si>
  <si>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</si>
  <si>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</si>
  <si>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</si>
  <si>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</si>
  <si>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</si>
  <si>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</si>
  <si>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</si>
  <si>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</si>
  <si>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</si>
  <si>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</si>
  <si>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</si>
  <si>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</si>
  <si>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</si>
  <si>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</si>
  <si>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</si>
  <si>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</si>
  <si>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</si>
  <si>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</si>
  <si>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</si>
  <si>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</si>
  <si>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</si>
  <si>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</si>
  <si>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</si>
  <si>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</si>
  <si>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</si>
  <si>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</si>
  <si>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</si>
  <si>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</si>
  <si>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</si>
  <si>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</si>
  <si>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</si>
  <si>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</si>
  <si>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</si>
  <si>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</si>
  <si>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</si>
  <si>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</si>
  <si>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</si>
  <si>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</si>
  <si>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</si>
  <si>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</si>
  <si>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</si>
  <si>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</si>
  <si>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</si>
  <si>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</si>
  <si>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</si>
  <si>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</si>
  <si>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</si>
  <si>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</si>
  <si>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</si>
  <si>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</si>
  <si>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</si>
  <si>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</si>
  <si>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</si>
  <si>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</si>
  <si>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</si>
  <si>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</si>
  <si>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</si>
  <si>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</si>
  <si>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</si>
  <si>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</si>
  <si>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</si>
  <si>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</si>
  <si>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</si>
  <si>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</si>
  <si>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</si>
  <si>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</si>
  <si>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</si>
  <si>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</si>
  <si>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</si>
  <si>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</si>
  <si>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</si>
  <si>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</si>
  <si>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</si>
  <si>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</si>
  <si>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</si>
  <si>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</si>
  <si>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</si>
  <si>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</si>
  <si>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</si>
  <si>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</si>
  <si>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</si>
  <si>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</si>
  <si>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</si>
  <si>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</si>
  <si>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</si>
  <si>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</si>
  <si>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</si>
  <si>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</si>
  <si>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</si>
  <si>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</si>
  <si>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</si>
  <si>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</si>
  <si>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</si>
  <si>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</si>
  <si>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</si>
  <si>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</si>
  <si>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</si>
  <si>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</si>
  <si>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</si>
  <si>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</si>
  <si>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</si>
  <si>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</si>
  <si>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</si>
  <si>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</si>
  <si>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</si>
  <si>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</si>
  <si>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</si>
  <si>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</si>
  <si>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</si>
  <si>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</si>
  <si>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</si>
  <si>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</si>
  <si>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</si>
  <si>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</si>
  <si>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</si>
  <si>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</si>
  <si>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</si>
  <si>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</si>
  <si>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</si>
  <si>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</si>
  <si>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</si>
  <si>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</si>
  <si>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</si>
  <si>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</si>
  <si>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</si>
  <si>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</si>
  <si>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</si>
  <si>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</si>
  <si>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</si>
  <si>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</si>
  <si>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</si>
  <si>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</si>
  <si>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</si>
  <si>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</si>
  <si>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</si>
  <si>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</si>
  <si>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</si>
  <si>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</si>
  <si>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</si>
  <si>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</si>
  <si>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</si>
  <si>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</si>
  <si>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</si>
  <si>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</si>
  <si>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</si>
  <si>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</si>
  <si>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</si>
  <si>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</si>
  <si>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</si>
  <si>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</si>
  <si>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</si>
  <si>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</si>
  <si>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</si>
  <si>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</si>
  <si>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</si>
  <si>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</si>
  <si>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</si>
  <si>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</si>
  <si>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</si>
  <si>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</si>
  <si>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</si>
  <si>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</si>
  <si>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</si>
  <si>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</si>
  <si>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</si>
  <si>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</si>
  <si>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</si>
  <si>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</si>
  <si>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</si>
  <si>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</si>
  <si>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</si>
  <si>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</si>
  <si>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</si>
  <si>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</si>
  <si>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</si>
  <si>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</si>
  <si>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</si>
  <si>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</si>
  <si>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</si>
  <si>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</si>
  <si>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</si>
  <si>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</si>
  <si>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</si>
  <si>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</si>
  <si>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</si>
  <si>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</si>
  <si>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</si>
  <si>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</si>
  <si>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</si>
  <si>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</si>
  <si>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</si>
  <si>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</si>
  <si>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</si>
  <si>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</si>
  <si>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</si>
  <si>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</si>
  <si>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</si>
  <si>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</si>
  <si>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</si>
  <si>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</si>
  <si>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</si>
  <si>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</si>
  <si>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</si>
  <si>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</si>
  <si>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</si>
  <si>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</si>
  <si>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</si>
  <si>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</si>
  <si>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</si>
  <si>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</si>
  <si>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</si>
  <si>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</si>
  <si>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</si>
  <si>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</si>
  <si>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</si>
  <si>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</si>
  <si>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</si>
  <si>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</si>
  <si>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</si>
  <si>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</si>
  <si>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</si>
  <si>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</si>
  <si>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</si>
  <si>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</si>
  <si>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</si>
  <si>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</si>
  <si>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</si>
  <si>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</si>
  <si>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</si>
  <si>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</si>
  <si>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</si>
  <si>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</si>
  <si>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</si>
  <si>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</si>
  <si>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</si>
  <si>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</si>
  <si>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</si>
  <si>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</si>
  <si>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</si>
  <si>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</si>
  <si>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</si>
  <si>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</si>
  <si>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</si>
  <si>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</si>
  <si>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</si>
  <si>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</si>
  <si>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</si>
  <si>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</si>
  <si>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</si>
  <si>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</si>
  <si>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</si>
  <si>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</si>
  <si>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</si>
  <si>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</si>
  <si>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</si>
  <si>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</si>
  <si>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</si>
  <si>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</si>
  <si>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</si>
  <si>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</si>
  <si>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</si>
  <si>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</si>
  <si>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</si>
  <si>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</si>
  <si>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</si>
  <si>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</si>
  <si>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</si>
  <si>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</si>
  <si>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</si>
  <si>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</si>
  <si>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</si>
  <si>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</si>
  <si>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</si>
  <si>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</si>
  <si>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</si>
  <si>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</si>
  <si>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</si>
  <si>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</si>
  <si>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</si>
  <si>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</si>
  <si>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</si>
  <si>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</si>
  <si>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</si>
  <si>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</si>
  <si>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</si>
  <si>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</si>
  <si>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</si>
  <si>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</si>
  <si>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</si>
  <si>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</si>
  <si>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</si>
  <si>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</si>
  <si>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</si>
  <si>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</si>
  <si>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</si>
  <si>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</si>
  <si>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</si>
  <si>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</si>
  <si>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</si>
  <si>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</si>
  <si>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</si>
  <si>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</si>
  <si>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</si>
  <si>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</si>
  <si>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</si>
  <si>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</si>
  <si>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</si>
  <si>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</si>
  <si>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</si>
  <si>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</si>
  <si>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</si>
  <si>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</si>
  <si>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</si>
  <si>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</si>
  <si>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</si>
  <si>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</si>
  <si>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</si>
  <si>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</si>
  <si>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</si>
  <si>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</si>
  <si>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</si>
  <si>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</si>
  <si>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</si>
  <si>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</si>
  <si>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</si>
  <si>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</si>
  <si>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</si>
  <si>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</si>
  <si>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</si>
  <si>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</si>
  <si>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</si>
  <si>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</si>
  <si>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</si>
  <si>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</si>
  <si>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</si>
  <si>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</si>
  <si>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</si>
  <si>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</si>
  <si>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</si>
  <si>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</si>
  <si>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</si>
  <si>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</si>
  <si>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</si>
  <si>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</si>
  <si>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</si>
  <si>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</si>
  <si>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</si>
  <si>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</si>
  <si>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</si>
  <si>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</si>
  <si>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</si>
  <si>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</si>
  <si>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</si>
  <si>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</si>
  <si>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</si>
  <si>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</si>
  <si>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</si>
  <si>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</si>
  <si>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</si>
  <si>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</si>
  <si>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</si>
  <si>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</si>
  <si>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</si>
  <si>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</si>
  <si>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</si>
  <si>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</si>
  <si>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</si>
  <si>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</si>
  <si>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</si>
  <si>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</si>
  <si>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</si>
  <si>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</si>
  <si>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</si>
  <si>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</si>
  <si>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</si>
  <si>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</si>
  <si>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</si>
  <si>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</si>
  <si>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</si>
  <si>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</si>
  <si>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</si>
  <si>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</si>
  <si>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</si>
  <si>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</si>
  <si>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</si>
  <si>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</si>
  <si>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</si>
  <si>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</si>
  <si>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</si>
  <si>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</si>
  <si>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</si>
  <si>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</si>
  <si>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</si>
  <si>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</si>
  <si>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</si>
  <si>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</si>
  <si>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</si>
  <si>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</si>
  <si>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</si>
  <si>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</si>
  <si>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</si>
  <si>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</si>
  <si>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</si>
  <si>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</si>
  <si>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</si>
  <si>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</si>
  <si>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</si>
  <si>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</si>
  <si>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</si>
  <si>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</si>
  <si>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</si>
  <si>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</si>
  <si>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</si>
  <si>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</si>
  <si>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</si>
  <si>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</si>
  <si>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</si>
  <si>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</si>
  <si>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</si>
  <si>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</si>
  <si>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</si>
  <si>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</si>
  <si>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</si>
  <si>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</si>
  <si>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</si>
  <si>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</si>
  <si>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</si>
  <si>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</si>
  <si>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</si>
  <si>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</si>
  <si>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</si>
  <si>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</si>
  <si>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</si>
  <si>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</si>
  <si>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</si>
  <si>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</si>
  <si>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</si>
  <si>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</si>
  <si>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</si>
  <si>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</si>
  <si>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</si>
  <si>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</si>
  <si>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</si>
  <si>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</si>
  <si>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</si>
  <si>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</si>
  <si>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</si>
  <si>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</si>
  <si>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</si>
  <si>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</si>
  <si>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</si>
  <si>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</si>
  <si>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</si>
  <si>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</si>
  <si>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</si>
  <si>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</si>
  <si>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</si>
  <si>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</si>
  <si>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</si>
  <si>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</si>
  <si>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</si>
  <si>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</si>
  <si>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</si>
  <si>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</si>
  <si>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</si>
  <si>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</si>
  <si>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</si>
  <si>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</si>
  <si>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</si>
  <si>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</si>
  <si>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</si>
  <si>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</si>
  <si>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</si>
  <si>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</si>
  <si>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</si>
  <si>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</si>
  <si>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</si>
  <si>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</si>
  <si>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</si>
  <si>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</si>
  <si>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</si>
  <si>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</si>
  <si>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</si>
  <si>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</si>
  <si>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</si>
  <si>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</si>
  <si>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</si>
  <si>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</si>
  <si>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</si>
  <si>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</si>
  <si>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</si>
  <si>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</si>
  <si>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</si>
  <si>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</si>
  <si>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</si>
  <si>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</si>
  <si>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</si>
  <si>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</si>
  <si>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</si>
  <si>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</si>
  <si>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</si>
  <si>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</si>
  <si>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</si>
  <si>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</si>
  <si>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</si>
  <si>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</si>
  <si>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</si>
  <si>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</si>
  <si>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</si>
  <si>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</si>
  <si>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</si>
  <si>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</si>
  <si>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</si>
  <si>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</si>
  <si>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</si>
  <si>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</si>
  <si>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</si>
  <si>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</si>
  <si>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</si>
  <si>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</si>
  <si>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</si>
  <si>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</si>
  <si>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</si>
  <si>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</si>
  <si>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</si>
  <si>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</si>
  <si>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</si>
  <si>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</si>
  <si>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</si>
  <si>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</si>
  <si>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</si>
  <si>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</si>
  <si>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</si>
  <si>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</si>
  <si>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</si>
  <si>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</si>
  <si>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</si>
  <si>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</si>
  <si>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</si>
  <si>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</si>
  <si>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</si>
  <si>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</si>
  <si>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</si>
  <si>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</si>
  <si>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</si>
  <si>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</si>
  <si>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</si>
  <si>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</si>
  <si>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</si>
  <si>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</si>
  <si>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</si>
  <si>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</si>
  <si>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</si>
  <si>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</si>
  <si>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</si>
  <si>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</si>
  <si>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</si>
  <si>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</si>
  <si>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</si>
  <si>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</si>
  <si>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</si>
  <si>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</si>
  <si>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</si>
  <si>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</si>
  <si>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</si>
  <si>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</si>
  <si>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</si>
  <si>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</si>
  <si>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</si>
  <si>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</si>
  <si>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</si>
  <si>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</si>
  <si>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</si>
  <si>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</si>
  <si>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</si>
  <si>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</si>
  <si>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</si>
  <si>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</si>
  <si>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</si>
  <si>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</si>
  <si>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</si>
  <si>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</si>
  <si>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</si>
  <si>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</si>
  <si>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</si>
  <si>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</si>
  <si>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</si>
  <si>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</si>
  <si>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</si>
  <si>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</si>
  <si>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</si>
  <si>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</si>
  <si>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</si>
  <si>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</si>
  <si>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</si>
  <si>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</si>
  <si>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</si>
  <si>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</si>
  <si>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</si>
  <si>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</si>
  <si>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</si>
  <si>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</si>
  <si>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</si>
  <si>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</si>
  <si>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</si>
  <si>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</si>
  <si>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</si>
  <si>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</si>
  <si>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</si>
  <si>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</si>
  <si>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</si>
  <si>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</si>
  <si>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</si>
  <si>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</si>
  <si>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</si>
  <si>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</si>
  <si>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</si>
  <si>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</si>
  <si>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</si>
  <si>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</si>
  <si>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</si>
  <si>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</si>
  <si>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</si>
  <si>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</si>
  <si>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</si>
  <si>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</si>
  <si>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</si>
  <si>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</si>
  <si>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</si>
  <si>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</si>
  <si>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</si>
  <si>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</si>
  <si>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</si>
  <si>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</si>
  <si>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</si>
  <si>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</si>
  <si>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</si>
  <si>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</si>
  <si>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</si>
  <si>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</si>
  <si>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</si>
  <si>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</si>
  <si>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</si>
  <si>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</si>
  <si>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</si>
  <si>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</si>
  <si>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</si>
  <si>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</si>
  <si>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</si>
  <si>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</si>
  <si>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</si>
  <si>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</si>
  <si>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</si>
  <si>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</si>
  <si>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</si>
  <si>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</si>
  <si>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</si>
  <si>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</si>
  <si>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</si>
  <si>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</si>
  <si>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</si>
  <si>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</si>
  <si>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</si>
  <si>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</si>
  <si>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</si>
  <si>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</si>
  <si>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</si>
  <si>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</si>
  <si>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</si>
  <si>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</si>
  <si>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</si>
  <si>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</si>
  <si>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</si>
  <si>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</si>
  <si>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</si>
  <si>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</si>
  <si>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</si>
  <si>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</si>
  <si>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</si>
  <si>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</si>
  <si>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</si>
  <si>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</si>
  <si>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</si>
  <si>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</si>
  <si>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</si>
  <si>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</si>
  <si>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</si>
  <si>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</si>
  <si>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</si>
  <si>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</si>
  <si>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</si>
  <si>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</si>
  <si>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</si>
  <si>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</si>
  <si>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</si>
  <si>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</si>
  <si>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</si>
  <si>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</si>
  <si>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</si>
  <si>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</si>
  <si>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</si>
  <si>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</si>
  <si>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</si>
  <si>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</si>
  <si>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</si>
  <si>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</si>
  <si>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</si>
  <si>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</si>
  <si>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</si>
  <si>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</si>
  <si>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</si>
  <si>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</si>
  <si>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</si>
  <si>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</si>
  <si>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</si>
  <si>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</si>
  <si>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</si>
  <si>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</si>
  <si>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</si>
  <si>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</si>
  <si>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</si>
  <si>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</si>
  <si>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</si>
  <si>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</si>
  <si>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</si>
  <si>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</si>
  <si>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</si>
  <si>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</si>
  <si>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</si>
  <si>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</si>
  <si>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</si>
  <si>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</si>
  <si>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</si>
  <si>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</si>
  <si>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</si>
  <si>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</si>
  <si>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</si>
  <si>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</si>
  <si>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</si>
  <si>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</si>
  <si>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</si>
  <si>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</si>
  <si>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</si>
  <si>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</si>
  <si>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</si>
  <si>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</si>
  <si>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</si>
  <si>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</si>
  <si>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</si>
  <si>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</si>
  <si>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</si>
  <si>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</si>
  <si>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</si>
  <si>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</si>
  <si>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</si>
  <si>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</si>
  <si>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</si>
  <si>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</si>
  <si>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</si>
  <si>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</si>
  <si>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</si>
  <si>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</si>
  <si>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</si>
  <si>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</si>
  <si>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</si>
  <si>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</si>
  <si>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</si>
  <si>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</si>
  <si>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</si>
  <si>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</si>
  <si>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</si>
  <si>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</si>
  <si>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</si>
  <si>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</si>
  <si>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</si>
  <si>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</si>
  <si>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</si>
  <si>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</si>
  <si>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</si>
  <si>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</si>
  <si>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</si>
  <si>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</si>
  <si>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</si>
  <si>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</si>
  <si>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</si>
  <si>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</si>
  <si>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</si>
  <si>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</si>
  <si>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</si>
  <si>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</si>
  <si>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</si>
  <si>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</si>
  <si>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</si>
  <si>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</si>
  <si>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</si>
  <si>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</si>
  <si>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</si>
  <si>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</si>
  <si>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</si>
  <si>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</si>
  <si>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</si>
  <si>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</si>
  <si>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</si>
  <si>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</si>
  <si>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</si>
  <si>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</si>
  <si>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</si>
  <si>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</si>
  <si>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</si>
  <si>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</si>
  <si>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</si>
  <si>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</si>
  <si>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</si>
  <si>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</si>
  <si>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</si>
  <si>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</si>
  <si>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</si>
  <si>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</si>
  <si>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</si>
  <si>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</si>
  <si>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</si>
  <si>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</si>
  <si>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</si>
  <si>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</si>
  <si>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</si>
  <si>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</si>
  <si>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</si>
  <si>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</si>
  <si>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</si>
  <si>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</si>
  <si>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</si>
  <si>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</si>
  <si>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</si>
  <si>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</si>
  <si>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</si>
  <si>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</si>
  <si>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</si>
  <si>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</si>
  <si>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</si>
  <si>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</si>
  <si>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</si>
  <si>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</si>
  <si>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</si>
  <si>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</si>
  <si>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</si>
  <si>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</si>
  <si>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</si>
  <si>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</si>
  <si>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</si>
  <si>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</si>
  <si>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</si>
  <si>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</si>
  <si>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</si>
  <si>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</si>
  <si>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</si>
  <si>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</si>
  <si>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</si>
  <si>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</si>
  <si>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</si>
  <si>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</si>
  <si>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</si>
  <si>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</si>
  <si>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</si>
  <si>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</si>
  <si>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</si>
  <si>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</si>
  <si>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</si>
  <si>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</si>
  <si>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</si>
  <si>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</si>
  <si>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</si>
  <si>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</si>
  <si>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</si>
  <si>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</si>
  <si>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</si>
  <si>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</si>
  <si>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</si>
  <si>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</si>
  <si>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</si>
  <si>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</si>
  <si>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</si>
  <si>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</si>
  <si>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</si>
  <si>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</si>
  <si>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</si>
  <si>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</si>
  <si>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</si>
  <si>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</si>
  <si>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</si>
  <si>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</si>
  <si>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</si>
  <si>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</si>
  <si>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</si>
  <si>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</si>
  <si>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</si>
  <si>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</si>
  <si>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</si>
  <si>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</si>
  <si>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</si>
  <si>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</si>
  <si>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</si>
  <si>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</si>
  <si>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</si>
  <si>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</si>
  <si>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</si>
  <si>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</si>
  <si>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</si>
  <si>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</si>
  <si>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</si>
  <si>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</si>
  <si>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</si>
  <si>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</si>
  <si>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</si>
  <si>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</si>
  <si>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</si>
  <si>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</si>
  <si>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</si>
  <si>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</si>
  <si>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</si>
  <si>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</si>
  <si>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</si>
  <si>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</si>
  <si>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</si>
  <si>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</si>
  <si>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</si>
  <si>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</si>
  <si>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</si>
  <si>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</si>
  <si>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</si>
  <si>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</si>
  <si>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</si>
  <si>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</si>
  <si>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</si>
  <si>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</si>
  <si>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</si>
  <si>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</si>
  <si>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</si>
  <si>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</si>
  <si>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</si>
  <si>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</si>
  <si>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</si>
  <si>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</si>
  <si>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</si>
  <si>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</si>
  <si>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</si>
  <si>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</si>
  <si>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</si>
  <si>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</si>
  <si>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</si>
  <si>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</si>
  <si>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</si>
  <si>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</si>
  <si>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</si>
  <si>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</si>
  <si>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</si>
  <si>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</si>
  <si>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</si>
  <si>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</si>
  <si>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</si>
  <si>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</si>
  <si>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</si>
  <si>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</si>
  <si>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</si>
  <si>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</si>
  <si>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</si>
  <si>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</si>
  <si>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</si>
  <si>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</si>
  <si>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</si>
  <si>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</si>
  <si>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</si>
  <si>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</si>
  <si>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</si>
  <si>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</si>
  <si>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</si>
  <si>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</si>
  <si>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</si>
  <si>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</si>
  <si>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</si>
  <si>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</si>
  <si>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</si>
  <si>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</si>
  <si>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</si>
  <si>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</si>
  <si>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</si>
  <si>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</si>
  <si>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</si>
  <si>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</si>
  <si>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</si>
  <si>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</si>
  <si>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</si>
  <si>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</si>
  <si>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</si>
  <si>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</si>
  <si>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</si>
  <si>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</si>
  <si>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</si>
  <si>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</si>
  <si>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</si>
  <si>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</si>
  <si>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</si>
  <si>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</si>
  <si>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</si>
  <si>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</si>
  <si>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</si>
  <si>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</si>
  <si>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</si>
  <si>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</si>
  <si>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</si>
  <si>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</si>
  <si>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</si>
  <si>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</si>
  <si>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</si>
  <si>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</si>
  <si>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</si>
  <si>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</si>
  <si>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</si>
  <si>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</si>
  <si>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</si>
  <si>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</si>
  <si>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</si>
  <si>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</si>
  <si>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</si>
  <si>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</si>
  <si>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</si>
  <si>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</si>
  <si>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</si>
  <si>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</si>
  <si>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</si>
  <si>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</si>
  <si>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</si>
  <si>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</si>
  <si>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</si>
  <si>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</si>
  <si>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</si>
  <si>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</si>
  <si>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</si>
  <si>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</si>
  <si>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</si>
  <si>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</si>
  <si>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</si>
  <si>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</si>
  <si>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</si>
  <si>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</si>
  <si>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</si>
  <si>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</si>
  <si>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</si>
  <si>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</si>
  <si>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</si>
  <si>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</si>
  <si>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</si>
  <si>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</si>
  <si>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</si>
  <si>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</si>
  <si>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</si>
  <si>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</si>
  <si>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</si>
  <si>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</si>
  <si>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</si>
  <si>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</si>
  <si>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</si>
  <si>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</si>
  <si>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</si>
  <si>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</si>
  <si>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</si>
  <si>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</si>
  <si>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</si>
  <si>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</si>
  <si>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</si>
  <si>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</si>
  <si>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</si>
  <si>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</si>
  <si>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</si>
  <si>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</si>
  <si>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</si>
  <si>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</si>
  <si>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</si>
  <si>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</si>
  <si>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</si>
  <si>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</si>
  <si>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</si>
  <si>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</si>
  <si>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</si>
  <si>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</si>
  <si>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</si>
  <si>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</si>
  <si>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</si>
  <si>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</si>
  <si>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</si>
  <si>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</si>
  <si>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</si>
  <si>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</si>
  <si>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</si>
  <si>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</si>
  <si>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</si>
  <si>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</si>
  <si>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</si>
  <si>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</si>
  <si>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</si>
  <si>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</si>
  <si>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</si>
  <si>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</si>
  <si>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</si>
  <si>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</si>
  <si>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</si>
  <si>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</si>
  <si>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</si>
  <si>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</si>
  <si>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</si>
  <si>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</si>
  <si>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</si>
  <si>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</si>
  <si>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</si>
  <si>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</si>
  <si>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</si>
  <si>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</si>
  <si>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</si>
  <si>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</si>
  <si>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</si>
  <si>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</si>
  <si>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</si>
  <si>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</si>
  <si>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</si>
  <si>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</si>
  <si>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</si>
  <si>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</si>
  <si>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</si>
  <si>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</si>
  <si>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</si>
  <si>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</si>
  <si>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</si>
  <si>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</si>
  <si>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</si>
  <si>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</si>
  <si>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</si>
  <si>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</si>
  <si>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</si>
  <si>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</si>
  <si>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</si>
  <si>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</si>
  <si>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</si>
  <si>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</si>
  <si>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</si>
  <si>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</si>
  <si>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</si>
  <si>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</si>
  <si>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</si>
  <si>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</si>
  <si>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</si>
  <si>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</si>
  <si>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</si>
  <si>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</si>
  <si>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</si>
  <si>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</si>
  <si>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</si>
  <si>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</si>
  <si>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</si>
  <si>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</si>
  <si>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</si>
  <si>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</si>
  <si>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</si>
  <si>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</si>
  <si>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</si>
  <si>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</si>
  <si>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</si>
  <si>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</si>
  <si>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</si>
  <si>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</si>
  <si>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</si>
  <si>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</si>
  <si>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</si>
  <si>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</si>
  <si>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</si>
  <si>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</si>
  <si>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</si>
  <si>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</si>
  <si>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</si>
  <si>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</si>
  <si>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</si>
  <si>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</si>
  <si>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</si>
  <si>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</si>
  <si>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</si>
  <si>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</si>
  <si>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</si>
  <si>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</si>
  <si>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</si>
  <si>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</si>
  <si>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</si>
  <si>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</si>
  <si>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</si>
  <si>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</si>
  <si>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</si>
  <si>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</si>
  <si>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</si>
  <si>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</si>
  <si>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</si>
  <si>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</si>
  <si>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</si>
  <si>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</si>
  <si>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</si>
  <si>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</si>
  <si>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</si>
  <si>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</si>
  <si>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</si>
  <si>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</si>
  <si>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</si>
  <si>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</si>
  <si>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</si>
  <si>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</si>
  <si>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</si>
  <si>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</si>
  <si>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</si>
  <si>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</si>
  <si>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</si>
  <si>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</si>
  <si>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</si>
  <si>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</si>
  <si>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</si>
  <si>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</si>
  <si>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</si>
  <si>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</si>
  <si>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</si>
  <si>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</si>
  <si>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</si>
  <si>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</si>
  <si>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</si>
  <si>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</si>
  <si>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</si>
  <si>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</si>
  <si>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</si>
  <si>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</si>
  <si>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</si>
  <si>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</si>
  <si>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</si>
  <si>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</si>
  <si>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</si>
  <si>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</si>
  <si>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</si>
  <si>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</si>
  <si>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</si>
  <si>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</si>
  <si>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</si>
  <si>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</si>
  <si>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</si>
  <si>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</si>
  <si>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</si>
  <si>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</si>
  <si>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</si>
  <si>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</si>
  <si>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</si>
  <si>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</si>
  <si>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</si>
  <si>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</si>
  <si>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</si>
  <si>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</si>
  <si>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</si>
  <si>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</si>
  <si>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</si>
  <si>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</si>
  <si>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</si>
  <si>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</si>
  <si>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</si>
  <si>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</si>
  <si>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</si>
  <si>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</si>
  <si>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</si>
  <si>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</si>
  <si>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</si>
  <si>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</si>
  <si>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</si>
  <si>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</si>
  <si>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</si>
  <si>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</si>
  <si>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</si>
  <si>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</si>
  <si>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</si>
  <si>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</si>
  <si>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</si>
  <si>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</si>
  <si>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</si>
  <si>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</si>
  <si>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</si>
  <si>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</si>
  <si>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</si>
  <si>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</si>
  <si>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</si>
  <si>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</si>
  <si>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</si>
  <si>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</si>
  <si>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</si>
  <si>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</si>
  <si>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</si>
  <si>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</si>
  <si>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</si>
  <si>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</si>
  <si>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</si>
  <si>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</si>
  <si>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</si>
  <si>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</si>
  <si>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</si>
  <si>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</si>
  <si>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</si>
  <si>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</si>
  <si>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</si>
  <si>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</si>
  <si>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</si>
  <si>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</si>
  <si>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</si>
  <si>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</si>
  <si>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</si>
  <si>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</si>
  <si>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</si>
  <si>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</si>
  <si>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</si>
  <si>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</si>
  <si>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</si>
  <si>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</si>
  <si>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</si>
  <si>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</si>
  <si>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</si>
  <si>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</si>
  <si>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</si>
  <si>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</si>
  <si>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</si>
  <si>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</si>
  <si>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</si>
  <si>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</si>
  <si>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</si>
  <si>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</si>
  <si>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</si>
  <si>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</si>
  <si>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</si>
  <si>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</si>
  <si>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</si>
  <si>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</si>
  <si>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</si>
  <si>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</si>
  <si>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</si>
  <si>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</si>
  <si>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</si>
  <si>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</si>
  <si>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</si>
  <si>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</si>
  <si>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</si>
  <si>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</si>
  <si>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</si>
  <si>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</si>
  <si>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</si>
  <si>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</si>
  <si>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</si>
  <si>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</si>
  <si>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</si>
  <si>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</si>
  <si>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</si>
  <si>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</si>
  <si>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</si>
  <si>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</si>
  <si>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</si>
  <si>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</si>
  <si>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</si>
  <si>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</si>
  <si>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</si>
  <si>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</si>
  <si>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</si>
  <si>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</si>
  <si>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</si>
  <si>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</si>
  <si>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</si>
  <si>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</si>
  <si>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</si>
  <si>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</si>
  <si>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</si>
  <si>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</si>
  <si>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</si>
  <si>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</si>
  <si>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</si>
  <si>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</si>
  <si>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</si>
  <si>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</si>
  <si>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</si>
  <si>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</si>
  <si>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</si>
  <si>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</si>
  <si>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</si>
  <si>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</si>
  <si>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</si>
  <si>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</si>
  <si>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</si>
  <si>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</si>
  <si>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</si>
  <si>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</si>
  <si>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</si>
  <si>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</si>
  <si>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</si>
  <si>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</si>
  <si>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</si>
  <si>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</si>
  <si>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</si>
  <si>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</si>
  <si>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</si>
  <si>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</si>
  <si>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</si>
  <si>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</si>
  <si>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</si>
  <si>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</si>
  <si>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</si>
  <si>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</si>
  <si>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</si>
  <si>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</si>
  <si>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</si>
  <si>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</si>
  <si>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</si>
  <si>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</si>
  <si>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</si>
  <si>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</si>
  <si>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</si>
  <si>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</si>
  <si>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</si>
  <si>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</si>
  <si>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</si>
  <si>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</si>
  <si>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</si>
  <si>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</si>
  <si>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</si>
  <si>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</si>
  <si>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</si>
  <si>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</si>
  <si>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</si>
  <si>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</si>
  <si>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</si>
  <si>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</si>
  <si>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</si>
  <si>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</si>
  <si>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</si>
  <si>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</si>
  <si>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</si>
  <si>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</si>
  <si>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</si>
  <si>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</si>
  <si>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</si>
  <si>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</si>
  <si>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</si>
  <si>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</si>
  <si>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</si>
  <si>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</si>
  <si>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</si>
  <si>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</si>
  <si>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</si>
  <si>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</si>
  <si>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</si>
  <si>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</si>
  <si>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</si>
  <si>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</si>
  <si>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</si>
  <si>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</si>
  <si>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</si>
  <si>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</si>
  <si>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</si>
  <si>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</si>
  <si>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</si>
  <si>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</si>
  <si>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</si>
  <si>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</si>
  <si>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</si>
  <si>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</si>
  <si>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</si>
  <si>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</si>
  <si>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</si>
  <si>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</si>
  <si>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</si>
  <si>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</si>
  <si>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</si>
  <si>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</si>
  <si>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</si>
  <si>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</si>
  <si>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</si>
  <si>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</si>
  <si>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</si>
  <si>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</si>
  <si>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</si>
  <si>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</si>
  <si>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</si>
  <si>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</si>
  <si>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</si>
  <si>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</si>
  <si>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</si>
  <si>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</si>
  <si>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</si>
  <si>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</si>
  <si>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</si>
  <si>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</si>
  <si>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</si>
  <si>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</si>
  <si>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</si>
  <si>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</si>
  <si>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</si>
  <si>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</si>
  <si>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</si>
  <si>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</si>
  <si>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</si>
  <si>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</si>
  <si>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</si>
  <si>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</si>
  <si>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</si>
  <si>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</si>
  <si>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</si>
  <si>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</si>
  <si>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</si>
  <si>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</si>
  <si>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</si>
  <si>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</si>
  <si>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</si>
  <si>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</si>
  <si>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</si>
  <si>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</si>
  <si>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</si>
  <si>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</si>
  <si>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</si>
  <si>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</si>
  <si>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</si>
  <si>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</si>
  <si>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</si>
  <si>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</si>
  <si>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</si>
  <si>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</si>
  <si>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</si>
  <si>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</si>
  <si>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</si>
  <si>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</si>
  <si>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</si>
  <si>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</si>
  <si>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</si>
  <si>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</si>
  <si>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</si>
  <si>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</si>
  <si>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</si>
  <si>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</si>
  <si>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</si>
  <si>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</si>
  <si>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</si>
  <si>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</si>
  <si>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</si>
  <si>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</si>
  <si>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</si>
  <si>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</si>
  <si>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</si>
  <si>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</si>
  <si>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</si>
  <si>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</si>
  <si>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</si>
  <si>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</si>
  <si>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</si>
  <si>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</si>
  <si>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</si>
  <si>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</si>
  <si>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</si>
  <si>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</si>
  <si>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</si>
  <si>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</si>
  <si>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</si>
  <si>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</si>
  <si>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</si>
  <si>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</si>
  <si>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</si>
  <si>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</si>
  <si>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</si>
  <si>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</si>
  <si>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</si>
  <si>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</si>
  <si>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</si>
  <si>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</si>
  <si>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</si>
  <si>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</si>
  <si>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</si>
  <si>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</si>
  <si>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</si>
  <si>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</si>
  <si>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</si>
  <si>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</si>
  <si>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</si>
  <si>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</si>
  <si>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</si>
  <si>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</si>
  <si>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</si>
  <si>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</si>
  <si>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</si>
  <si>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</si>
  <si>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</si>
  <si>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</si>
  <si>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</si>
  <si>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</si>
  <si>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</si>
  <si>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</si>
  <si>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</si>
  <si>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</si>
  <si>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</si>
  <si>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</si>
  <si>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</si>
  <si>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</si>
  <si>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</si>
  <si>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</si>
  <si>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</si>
  <si>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</si>
  <si>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</si>
  <si>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</si>
  <si>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</si>
  <si>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</si>
  <si>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</si>
  <si>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</si>
  <si>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</si>
  <si>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</si>
  <si>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</si>
  <si>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</si>
  <si>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</si>
  <si>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</si>
  <si>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</si>
  <si>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</si>
  <si>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</si>
  <si>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</si>
  <si>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</si>
  <si>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</si>
  <si>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</si>
  <si>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</si>
  <si>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</si>
  <si>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</si>
  <si>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</si>
  <si>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</si>
  <si>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</si>
  <si>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</si>
  <si>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</si>
  <si>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</si>
  <si>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</si>
  <si>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</si>
  <si>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</si>
  <si>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</si>
  <si>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</si>
  <si>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</si>
  <si>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</si>
  <si>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</si>
  <si>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</si>
  <si>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</si>
  <si>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</si>
  <si>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</si>
  <si>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</si>
  <si>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</si>
  <si>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</si>
  <si>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</si>
  <si>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</si>
  <si>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</si>
  <si>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</si>
  <si>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</si>
  <si>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</si>
  <si>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</si>
  <si>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</si>
  <si>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</si>
  <si>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</si>
  <si>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</si>
  <si>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</si>
  <si>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</si>
  <si>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</si>
  <si>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</si>
  <si>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</si>
  <si>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</si>
  <si>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</si>
  <si>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</si>
  <si>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</si>
  <si>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</si>
  <si>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</si>
  <si>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</si>
  <si>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</si>
  <si>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</si>
  <si>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</si>
  <si>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</si>
  <si>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</si>
  <si>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</si>
  <si>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</si>
  <si>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</si>
  <si>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</si>
  <si>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</si>
  <si>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</si>
  <si>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</si>
  <si>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</si>
  <si>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</si>
  <si>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</si>
  <si>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</si>
  <si>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</si>
  <si>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</si>
  <si>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</si>
  <si>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</si>
  <si>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</si>
  <si>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</si>
  <si>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</si>
  <si>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</si>
  <si>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</si>
  <si>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</si>
  <si>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</si>
  <si>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</si>
  <si>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</si>
  <si>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</si>
  <si>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</si>
  <si>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</si>
  <si>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</si>
  <si>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</si>
  <si>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</si>
  <si>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</si>
  <si>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</si>
  <si>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</si>
  <si>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</si>
  <si>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</si>
  <si>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</si>
  <si>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</si>
  <si>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</si>
  <si>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</si>
  <si>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</si>
  <si>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</si>
  <si>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</si>
  <si>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</si>
  <si>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</si>
  <si>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</si>
  <si>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</si>
  <si>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</si>
  <si>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</si>
  <si>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</si>
  <si>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</si>
  <si>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</si>
  <si>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</si>
  <si>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</si>
  <si>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</si>
  <si>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</si>
  <si>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</si>
  <si>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</si>
  <si>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</si>
  <si>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</si>
  <si>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</si>
  <si>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</si>
  <si>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</si>
  <si>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</si>
  <si>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</si>
  <si>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</si>
  <si>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</si>
  <si>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</si>
  <si>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</si>
  <si>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</si>
  <si>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</si>
  <si>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</si>
  <si>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</si>
  <si>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</si>
  <si>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</si>
  <si>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</si>
  <si>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</si>
  <si>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</si>
  <si>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</si>
  <si>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</si>
  <si>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</si>
  <si>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</si>
  <si>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</si>
  <si>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</si>
  <si>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</si>
  <si>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</si>
  <si>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</si>
  <si>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</si>
  <si>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</si>
  <si>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</si>
  <si>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</si>
  <si>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</si>
  <si>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</si>
  <si>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</si>
  <si>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</si>
  <si>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</si>
  <si>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</si>
  <si>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</si>
  <si>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</si>
  <si>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</si>
  <si>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</si>
  <si>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</si>
  <si>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</si>
  <si>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</si>
  <si>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</si>
  <si>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</si>
  <si>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</si>
  <si>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</si>
  <si>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</si>
  <si>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</si>
  <si>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</si>
  <si>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</si>
  <si>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</si>
  <si>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</si>
  <si>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</si>
  <si>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</si>
  <si>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</si>
  <si>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</si>
  <si>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</si>
  <si>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</si>
  <si>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</si>
  <si>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</si>
  <si>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</si>
  <si>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</si>
  <si>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</si>
  <si>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</si>
  <si>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</si>
  <si>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</si>
  <si>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</si>
  <si>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</si>
  <si>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</si>
  <si>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</si>
  <si>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</si>
  <si>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</si>
  <si>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</si>
  <si>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</si>
  <si>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</si>
  <si>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</si>
  <si>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</si>
  <si>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</si>
  <si>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</si>
  <si>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</si>
  <si>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</si>
  <si>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</si>
  <si>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</si>
  <si>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</si>
  <si>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</si>
  <si>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</si>
  <si>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</si>
  <si>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</si>
  <si>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</si>
  <si>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</si>
  <si>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</si>
  <si>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</si>
  <si>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</si>
  <si>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</si>
  <si>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</si>
  <si>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</si>
  <si>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</si>
  <si>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</si>
  <si>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</si>
  <si>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</si>
  <si>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</si>
  <si>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</si>
  <si>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</si>
  <si>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</si>
  <si>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</si>
  <si>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</si>
  <si>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</si>
  <si>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</si>
  <si>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</si>
  <si>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</si>
  <si>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</si>
  <si>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</si>
  <si>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</si>
  <si>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</si>
  <si>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</si>
  <si>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</si>
  <si>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</si>
  <si>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</si>
  <si>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</si>
  <si>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</si>
  <si>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</si>
  <si>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</si>
  <si>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</si>
  <si>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</si>
  <si>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</si>
  <si>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</si>
  <si>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</si>
  <si>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</si>
  <si>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</si>
  <si>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</si>
  <si>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</si>
  <si>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</si>
  <si>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</si>
  <si>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</si>
  <si>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</si>
  <si>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</si>
  <si>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</si>
  <si>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</si>
  <si>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</si>
  <si>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</si>
  <si>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</si>
  <si>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</si>
  <si>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</si>
  <si>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</si>
  <si>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</si>
  <si>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</si>
  <si>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</si>
  <si>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</si>
  <si>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</si>
  <si>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</si>
  <si>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</si>
  <si>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</si>
  <si>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</si>
  <si>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</si>
  <si>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</si>
  <si>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</si>
  <si>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</si>
  <si>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</si>
  <si>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</si>
  <si>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</si>
  <si>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</si>
  <si>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</si>
  <si>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</si>
  <si>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</si>
  <si>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</si>
  <si>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</si>
  <si>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</si>
  <si>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</si>
  <si>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</si>
  <si>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</si>
  <si>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</si>
  <si>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</si>
  <si>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</si>
  <si>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</si>
  <si>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</si>
  <si>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</si>
  <si>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</si>
  <si>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</si>
  <si>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</si>
  <si>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</si>
  <si>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</si>
  <si>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</si>
  <si>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</si>
  <si>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</si>
  <si>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</si>
  <si>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</si>
  <si>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</si>
  <si>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</si>
  <si>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</si>
  <si>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</si>
  <si>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</si>
  <si>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</si>
  <si>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</si>
  <si>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</si>
  <si>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</si>
  <si>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</si>
  <si>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</si>
  <si>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</si>
  <si>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</si>
  <si>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</si>
  <si>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</si>
  <si>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</si>
  <si>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</si>
  <si>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</si>
  <si>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</si>
  <si>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</si>
  <si>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</si>
  <si>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</si>
  <si>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</si>
  <si>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</si>
  <si>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</si>
  <si>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</si>
  <si>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</si>
  <si>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</si>
  <si>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</si>
  <si>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</si>
  <si>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</si>
  <si>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</si>
  <si>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</si>
  <si>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</si>
  <si>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</si>
  <si>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</si>
  <si>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</si>
  <si>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</si>
  <si>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</si>
  <si>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</si>
  <si>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</si>
  <si>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</si>
  <si>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</si>
  <si>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</si>
  <si>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</si>
  <si>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</si>
  <si>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</si>
  <si>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</si>
  <si>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</si>
  <si>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</si>
  <si>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</si>
  <si>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</si>
  <si>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</si>
  <si>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</si>
  <si>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</si>
  <si>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</si>
  <si>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</si>
  <si>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</si>
  <si>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</si>
  <si>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</si>
  <si>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</si>
  <si>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</si>
  <si>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</si>
  <si>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</si>
  <si>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</si>
  <si>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</si>
  <si>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</si>
  <si>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</si>
  <si>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</si>
  <si>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</si>
  <si>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</si>
  <si>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</si>
  <si>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</si>
  <si>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</si>
  <si>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</si>
  <si>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</si>
  <si>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</si>
  <si>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</si>
  <si>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</si>
  <si>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</si>
  <si>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</si>
  <si>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</si>
  <si>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</si>
  <si>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</si>
  <si>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</si>
  <si>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</si>
  <si>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</si>
  <si>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</si>
  <si>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</si>
  <si>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</si>
  <si>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</si>
  <si>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</si>
  <si>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</si>
  <si>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</si>
  <si>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</si>
  <si>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</si>
  <si>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</si>
  <si>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</si>
  <si>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</si>
  <si>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</si>
  <si>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</si>
  <si>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</si>
  <si>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</si>
  <si>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</si>
  <si>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</si>
  <si>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</si>
  <si>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</si>
  <si>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</si>
  <si>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</si>
  <si>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</si>
  <si>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</si>
  <si>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</si>
  <si>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</si>
  <si>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</si>
  <si>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</si>
  <si>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</si>
  <si>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</si>
  <si>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</si>
  <si>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</si>
  <si>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</si>
  <si>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</si>
  <si>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</si>
  <si>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</si>
  <si>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</si>
  <si>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</si>
  <si>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</si>
  <si>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</si>
  <si>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</si>
  <si>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</si>
  <si>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</si>
  <si>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</si>
  <si>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</si>
  <si>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</si>
  <si>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</si>
  <si>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</si>
  <si>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</si>
  <si>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</si>
  <si>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</si>
  <si>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</si>
  <si>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</si>
  <si>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</si>
  <si>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</si>
  <si>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</si>
  <si>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</si>
  <si>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</si>
  <si>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</si>
  <si>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</si>
  <si>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</si>
  <si>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</si>
  <si>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</si>
  <si>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</si>
  <si>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</si>
  <si>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</si>
  <si>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</si>
  <si>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</si>
  <si>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</si>
  <si>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</si>
  <si>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</si>
  <si>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</si>
  <si>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</si>
  <si>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</si>
  <si>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</si>
  <si>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</si>
  <si>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</si>
  <si>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</si>
  <si>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</si>
  <si>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</si>
  <si>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</si>
  <si>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</si>
  <si>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</si>
  <si>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</si>
  <si>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</si>
  <si>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</si>
  <si>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</si>
  <si>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</si>
  <si>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</si>
  <si>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</si>
  <si>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</si>
  <si>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</si>
  <si>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</si>
  <si>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</si>
  <si>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</si>
  <si>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</si>
  <si>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</si>
  <si>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</si>
  <si>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</si>
  <si>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</si>
  <si>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</si>
  <si>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</si>
  <si>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</si>
  <si>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</si>
  <si>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</si>
  <si>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</si>
  <si>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</si>
  <si>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</si>
  <si>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</si>
  <si>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</si>
  <si>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</si>
  <si>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</si>
  <si>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</si>
  <si>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</si>
  <si>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</si>
  <si>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</si>
  <si>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</si>
  <si>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</si>
  <si>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</si>
  <si>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</si>
  <si>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</si>
  <si>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</si>
  <si>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</si>
  <si>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</si>
  <si>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</si>
  <si>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</si>
  <si>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</si>
  <si>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</si>
  <si>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</si>
  <si>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</si>
  <si>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</si>
  <si>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</si>
  <si>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</si>
  <si>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</si>
  <si>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</si>
  <si>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</si>
  <si>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</si>
  <si>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</si>
  <si>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</si>
  <si>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</si>
  <si>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</si>
  <si>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</si>
  <si>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</si>
  <si>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</si>
  <si>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</si>
  <si>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</si>
  <si>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</si>
  <si>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</si>
  <si>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</si>
  <si>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</si>
  <si>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</si>
  <si>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</si>
  <si>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</si>
  <si>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</si>
  <si>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</si>
  <si>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</si>
  <si>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</si>
  <si>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</si>
  <si>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</si>
  <si>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</si>
  <si>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</si>
  <si>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</si>
  <si>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</si>
  <si>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</si>
  <si>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</si>
  <si>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</si>
  <si>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</si>
  <si>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</si>
  <si>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</si>
  <si>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</si>
  <si>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</si>
  <si>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</si>
  <si>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</si>
  <si>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</si>
  <si>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</si>
  <si>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</si>
  <si>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</si>
  <si>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</si>
  <si>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</si>
  <si>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</si>
  <si>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</si>
  <si>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</si>
  <si>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</si>
  <si>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</si>
  <si>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</si>
  <si>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</si>
  <si>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</si>
  <si>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</si>
  <si>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</si>
  <si>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</si>
  <si>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</si>
  <si>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</si>
  <si>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</si>
  <si>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</si>
  <si>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</si>
  <si>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</si>
  <si>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</si>
  <si>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</si>
  <si>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</si>
  <si>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</si>
  <si>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</si>
  <si>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</si>
  <si>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</si>
  <si>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</si>
  <si>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</si>
  <si>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</si>
  <si>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</si>
  <si>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</si>
  <si>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</si>
  <si>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</si>
  <si>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</si>
  <si>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</si>
  <si>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</si>
  <si>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</si>
  <si>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</si>
  <si>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</si>
  <si>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</si>
  <si>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</si>
  <si>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</si>
  <si>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</si>
  <si>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</si>
  <si>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</si>
  <si>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</si>
  <si>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</si>
  <si>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</si>
  <si>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</si>
  <si>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PCM-20251126-00000399</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</si>
  <si>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</si>
  <si>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</si>
  <si>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</si>
  <si>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</si>
  <si>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</si>
  <si>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</si>
  <si>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</si>
  <si>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</si>
  <si>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</si>
  <si>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</si>
  <si>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at site TS</t>
  </si>
  <si>
    <t>PCM-20251126-00000404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</si>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</sst>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5" totalsRowShown="0" headerRowDxfId="41" dataDxfId="40" headerRowBorderDxfId="38" tableBorderDxfId="39" totalsRowBorderDxfId="37">
  <autoFilter ref="A1:L3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4" dataDxfId="23" headerRowBorderDxfId="21" tableBorderDxfId="22">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324.32811249999941</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0.22270740740350448</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45987.276538425926</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45987.276538425926</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45987.276538425926</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45987.276538425926</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45987.276538425926</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45987.276538425926</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45987.276538425926</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45987.276538425926</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45987.276538425926</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45987.276538425926</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45987.276538425926</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45987.276538425926</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45987.276538425926</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45987.276538425926</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45987.276538425926</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45987.276538425926</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45987.276538425926</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45987.276538425926</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45987.276538425926</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45987.276538425926</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45987.276538425926</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45987.276538425926</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45987.276538425926</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45987.276538425926</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45987.276538425926</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45987.276538425926</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45987.276538425926</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45987.276538425926</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45987.276538425926</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45987.276538425926</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45987.276538425926</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45987.276538425926</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45987.276538425926</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45987.276538425926</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45987.276538425926</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45987.276538425926</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45987.276538425926</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45987.276538425926</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45987.276538425926</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45987.276538425926</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45987.276538425926</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45987.276538425926</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45987.276538425926</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45987.276538425926</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45987.276538425926</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45987.276538425926</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45987.276538425926</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45987.276538425926</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45987.276538425926</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45987.276538425926</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45987.276538425926</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45987.276538425926</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05049787-082C-410D-9FD6-733E509C9960}"/>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162.27670046296407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2.8891194444440771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22806</v>
      </c>
      <c r="E5" s="102"/>
      <c r="F5" s="103"/>
      <c r="G5" s="104">
        <f ca="1">IFERROR(NOW()-F5,"-")</f>
        <v>45987.276538425926</v>
      </c>
      <c r="H5" s="103"/>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45987.276538425926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45987.276538425926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45987.276538425926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45987.276538425926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45987.276538425926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45987.276538425926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45987.276538425926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45987.276538425926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45987.276538425926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45987.276538425926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45987.276538425926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45987.276538425926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45987.276538425926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45987.276538425926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45987.276538425926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45987.276538425926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45987.276538425926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45987.276538425926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45987.276538425926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45987.276538425926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45987.276538425926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45987.276538425926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45987.276538425926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45987.276538425926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45987.276538425926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45987.276538425926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45987.276538425926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45987.276538425926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45987.276538425926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45987.276538425926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45987.276538425926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45987.276538425926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45987.276538425926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45987.276538425926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45987.276538425926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45987.276538425926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45987.276538425926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45987.276538425926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45987.276538425926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45987.276538425926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45987.276538425926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45987.276538425926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45987.276538425926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45987.276538425926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45987.276538425926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45987.276538425926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45987.276538425926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45987.276538425926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45987.276538425926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45987.276538425926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45987.276538425926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45987.276538425926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45987.276538425926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45987.276538425926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45987.276538425926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45987.276538425926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45987.276538425926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45987.276538425926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45987.276538425926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45987.276538425926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45987.276538425926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45987.276538425926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45987.276538425926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45987.276538425926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45987.276538425926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45987.276538425926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45987.276538425926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45987.276538425926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45987.276538425926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45987.276538425926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45987.276538425926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45987.276538425926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45987.276538425926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45987.276538425926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45987.276538425926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45987.276538425926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45987.276538425926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45987.276538425926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45987.276538425926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45987.276538425926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45987.276538425926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45987.276538425926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45987.276538425926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45987.276538425926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45987.276538425926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45987.276538425926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45987.276538425926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45987.276538425926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45987.276538425926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45987.276538425926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45987.276538425926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45987.276538425926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45987.276538425926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45987.276538425926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45987.276538425926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45987.276538425926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45987.276538425926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45987.276538425926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45987.276538425926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45987.276538425926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45987.276538425926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45987.276538425926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45987.276538425926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45987.276538425926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45987.276538425926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45987.276538425926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45987.276538425926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45987.276538425926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45987.276538425926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45987.276538425926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45987.276538425926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45987.276538425926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45987.276538425926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45987.276538425926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45987.276538425926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45987.276538425926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45987.276538425926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45987.276538425926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45987.276538425926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45987.276538425926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45987.276538425926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45987.276538425926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45987.276538425926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45987.276538425926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45987.276538425926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45987.276538425926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45987.276538425926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45987.276538425926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45987.276538425926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45987.276538425926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45987.276538425926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45987.276538425926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45987.276538425926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45987.276538425926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45987.276538425926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45987.276538425926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45987.276538425926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45987.276538425926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45987.276538425926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45987.276538425926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45987.276538425926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45987.276538425926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45987.276538425926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45987.276538425926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45987.276538425926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45987.276538425926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45987.276538425926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45987.276538425926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45987.276538425926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45987.276538425926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45987.276538425926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45987.276538425926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45987.276538425926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45987.276538425926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45987.276538425926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45987.276538425926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45987.276538425926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45987.276538425926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45987.276538425926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45987.276538425926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45987.276538425926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45987.276538425926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45987.276538425926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45987.276538425926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45987.276538425926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45987.276538425926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45987.276538425926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45987.276538425926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45987.276538425926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45987.276538425926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45987.276538425926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45987.276538425926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45987.276538425926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45987.276538425926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45987.276538425926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45987.276538425926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45987.276538425926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45987.276538425926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45987.276538425926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45987.276538425926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45987.276538425926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45987.276538425926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45987.276538425926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45987.276538425926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45987.276538425926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45987.276538425926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45987.276538425926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45987.276538425926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45987.276538425926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45987.276538425926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45987.276538425926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45987.276538425926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45987.276538425926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45987.276538425926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45987.276538425926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45987.276538425926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45987.276538425926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45987.276538425926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45987.276538425926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45987.276538425926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45987.276538425926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45987.276538425926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45987.276538425926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45987.276538425926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45987.276538425926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45987.276538425926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45987.276538425926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45987.276538425926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45987.276538425926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45987.276538425926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45987.276538425926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45987.276538425926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45987.276538425926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45987.276538425926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45987.276538425926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45987.276538425926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45987.276538425926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45987.276538425926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45987.276538425926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45987.276538425926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45987.276538425926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45987.276538425926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45987.276538425926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45987.276538425926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45987.276538425926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45987.276538425926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45987.276538425926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45987.276538425926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45987.276538425926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45987.276538425926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45987.276538425926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45987.276538425926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45987.276538425926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45987.276538425926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45987.276538425926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45987.276538425926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45987.276538425926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45987.276538425926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45987.276538425926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45987.276538425926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45987.276538425926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45987.276538425926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45987.276538425926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45987.276538425926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45987.276538425926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45987.276538425926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45987.276538425926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45987.276538425926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45987.276538425926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45987.276538425926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45987.276538425926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45987.276538425926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45987.276538425926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45987.276538425926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45987.276538425926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45987.276538425926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45987.276538425926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45987.276538425926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45987.276538425926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45987.276538425926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45987.276538425926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45987.276538425926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45987.276538425926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45987.276538425926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45987.276538425926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45987.276538425926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45987.276538425926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45987.276538425926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45987.276538425926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45987.276538425926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45987.276538425926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45987.276538425926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45987.276538425926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45987.276538425926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45987.276538425926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45987.276538425926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45987.276538425926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45987.276538425926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45987.276538425926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45987.276538425926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45987.276538425926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45987.276538425926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45987.276538425926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45987.276538425926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45987.276538425926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45987.276538425926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45987.276538425926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45987.276538425926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45987.276538425926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45987.276538425926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45987.276538425926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45987.276538425926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45987.276538425926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45987.276538425926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45987.276538425926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45987.276538425926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45987.276538425926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45987.276538425926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45987.276538425926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45987.276538425926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45987.276538425926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45987.276538425926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45987.276538425926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45987.276538425926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45987.276538425926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45987.276538425926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45987.276538425926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45987.276538425926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45987.276538425926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45987.276538425926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45987.276538425926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45987.276538425926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45987.276538425926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45987.276538425926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45987.276538425926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45987.276538425926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45987.276538425926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45987.276538425926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45987.276538425926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45987.276538425926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45987.276538425926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45987.276538425926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45987.276538425926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45987.276538425926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45987.276538425926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45987.276538425926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45987.276538425926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45987.276538425926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45987.276538425926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45987.276538425926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45987.276538425926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45987.276538425926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45987.276538425926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45987.276538425926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45987.276538425926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45987.276538425926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45987.276538425926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45987.276538425926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45987.276538425926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45987.276538425926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45987.276538425926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45987.276538425926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45987.276538425926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45987.276538425926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45987.276538425926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45987.276538425926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45987.276538425926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45987.276538425926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45987.276538425926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45987.276538425926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45987.276538425926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45987.276538425926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45987.276538425926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45987.276538425926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45987.276538425926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45987.276538425926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45987.276538425926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45987.276538425926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45987.276538425926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45987.276538425926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45987.276538425926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45987.276538425926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45987.276538425926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45987.276538425926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45987.276538425926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45987.276538425926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45987.276538425926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45987.276538425926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45987.276538425926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45987.276538425926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45987.276538425926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45987.276538425926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45987.276538425926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45987.276538425926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45987.276538425926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45987.276538425926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45987.276538425926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45987.276538425926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45987.276538425926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45987.276538425926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45987.276538425926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45987.276538425926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45987.276538425926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45987.276538425926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45987.276538425926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45987.276538425926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45987.276538425926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45987.276538425926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45987.276538425926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45987.276538425926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45987.276538425926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45987.276538425926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45987.276538425926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45987.276538425926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45987.276538425926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45987.276538425926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45987.276538425926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45987.276538425926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45987.276538425926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45987.276538425926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45987.276538425926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45987.276538425926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45987.276538425926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45987.276538425926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45987.276538425926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45987.276538425926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45987.276538425926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45987.276538425926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45987.276538425926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45987.276538425926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45987.276538425926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45987.276538425926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45987.276538425926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45987.276538425926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45987.276538425926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45987.276538425926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45987.276538425926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45987.276538425926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45987.276538425926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45987.276538425926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45987.276538425926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45987.276538425926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45987.276538425926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45987.276538425926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45987.276538425926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45987.276538425926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45987.276538425926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45987.276538425926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45987.276538425926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45987.276538425926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45987.276538425926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45987.276538425926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45987.276538425926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45987.276538425926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45987.276538425926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45987.276538425926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45987.276538425926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45987.276538425926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45987.276538425926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45987.276538425926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45987.276538425926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45987.276538425926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45987.276538425926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45987.276538425926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45987.276538425926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45987.276538425926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45987.276538425926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45987.276538425926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45987.276538425926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45987.276538425926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45987.276538425926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45987.276538425926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45987.276538425926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45987.276538425926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45987.276538425926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45987.276538425926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45987.276538425926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45987.276538425926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45987.276538425926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45987.276538425926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45987.276538425926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45987.276538425926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45987.276538425926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45987.276538425926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45987.276538425926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45987.276538425926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45987.276538425926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45987.276538425926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45987.276538425926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45987.276538425926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45987.276538425926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45987.276538425926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45987.276538425926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45987.276538425926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45987.276538425926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45987.276538425926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45987.276538425926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45987.276538425926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45987.276538425926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45987.276538425926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45987.276538425926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45987.276538425926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45987.276538425926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45987.276538425926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45987.276538425926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45987.276538425926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45987.276538425926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45987.276538425926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45987.276538425926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45987.276538425926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45987.276538425926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45987.276538425926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45987.276538425926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45987.276538425926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45987.276538425926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45987.276538425926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45987.276538425926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45987.276538425926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45987.276538425926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45987.276538425926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45987.276538425926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45987.276538425926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45987.276538425926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45987.276538425926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45987.276538425926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45987.276538425926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45987.276538425926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45987.276538425926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45987.276538425926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45987.276538425926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45987.276538425926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45987.276538425926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45987.276538425926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45987.276538425926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45987.276538425926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45987.276538425926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45987.276538425926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45987.276538425926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45987.276538425926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45987.276538425926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45987.276538425926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45987.276538425926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45987.276538425926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45987.276538425926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45987.276538425926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45987.276538425926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45987.276538425926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45987.276538425926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45987.276538425926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45987.276538425926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45987.276538425926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45987.276538425926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45987.276538425926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45987.276538425926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45987.276538425926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45987.276538425926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45987.276538425926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45987.276538425926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45987.276538425926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45987.276538425926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45987.276538425926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45987.276538425926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45987.276538425926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45987.276538425926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45987.276538425926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45987.276538425926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45987.276538425926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45987.276538425926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45987.276538425926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45987.276538425926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45987.276538425926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45987.276538425926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45987.276538425926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45987.276538425926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45987.276538425926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45987.276538425926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45987.276538425926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45987.276538425926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45987.276538425926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45987.276538425926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45987.276538425926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45987.276538425926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45987.276538425926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45987.276538425926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45987.276538425926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45987.276538425926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45987.276538425926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45987.276538425926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45987.276538425926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45987.276538425926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45987.276538425926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45987.276538425926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45987.276538425926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45987.276538425926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45987.276538425926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45987.276538425926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45987.276538425926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45987.276538425926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45987.276538425926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45987.276538425926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45987.276538425926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45987.276538425926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45987.276538425926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45987.276538425926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45987.276538425926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45987.276538425926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45987.276538425926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45987.276538425926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45987.276538425926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45987.276538425926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45987.276538425926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45987.276538425926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45987.276538425926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45987.276538425926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45987.276538425926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45987.276538425926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45987.276538425926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45987.276538425926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45987.276538425926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45987.276538425926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45987.276538425926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45987.276538425926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45987.276538425926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45987.276538425926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45987.276538425926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45987.276538425926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45987.276538425926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45987.276538425926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45987.276538425926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45987.276538425926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45987.276538425926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45987.276538425926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45987.276538425926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45987.276538425926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45987.276538425926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45987.276538425926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45987.276538425926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45987.276538425926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45987.276538425926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45987.276538425926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45987.276538425926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45987.276538425926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45987.276538425926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45987.276538425926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45987.276538425926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45987.276538425926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45987.276538425926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45987.276538425926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45987.276538425926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45987.276538425926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45987.276538425926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45987.276538425926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45987.276538425926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45987.276538425926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45987.276538425926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45987.276538425926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45987.276538425926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45987.276538425926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45987.276538425926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45987.276538425926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45987.276538425926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45987.276538425926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45987.276538425926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45987.276538425926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45987.276538425926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45987.276538425926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45987.276538425926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45987.276538425926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45987.276538425926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45987.276538425926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45987.276538425926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45987.276538425926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45987.276538425926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45987.276538425926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45987.276538425926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45987.276538425926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45987.276538425926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45987.276538425926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45987.276538425926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45987.276538425926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45987.276538425926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45987.276538425926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45987.276538425926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45987.276538425926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45987.276538425926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45987.276538425926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45987.276538425926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45987.276538425926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45987.276538425926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45987.276538425926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45987.276538425926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45987.276538425926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45987.276538425926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45987.276538425926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45987.276538425926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45987.276538425926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45987.276538425926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45987.276538425926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45987.276538425926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45987.276538425926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45987.276538425926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45987.276538425926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45987.276538425926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45987.276538425926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45987.276538425926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45987.276538425926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45987.276538425926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45987.276538425926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45987.276538425926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45987.276538425926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45987.276538425926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45987.276538425926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45987.276538425926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45987.276538425926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45987.276538425926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45987.276538425926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45987.276538425926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45987.276538425926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45987.276538425926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45987.276538425926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45987.276538425926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45987.276538425926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45987.276538425926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45987.276538425926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45987.276538425926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45987.276538425926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45987.276538425926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45987.276538425926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45987.276538425926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45987.276538425926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45987.276538425926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45987.276538425926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45987.276538425926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45987.276538425926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45987.276538425926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45987.276538425926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45987.276538425926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45987.276538425926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45987.276538425926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45987.276538425926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45987.276538425926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45987.276538425926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45987.276538425926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45987.276538425926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45987.276538425926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45987.276538425926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45987.276538425926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45987.276538425926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45987.276538425926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45987.276538425926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45987.276538425926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45987.276538425926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45987.276538425926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45987.276538425926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45987.276538425926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45987.276538425926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45987.276538425926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45987.276538425926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45987.276538425926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45987.276538425926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45987.276538425926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45987.276538425926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45987.276538425926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45987.276538425926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45987.276538425926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45987.276538425926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45987.276538425926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45987.276538425926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45987.276538425926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45987.276538425926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45987.276538425926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45987.276538425926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45987.276538425926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45987.276538425926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45987.276538425926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45987.276538425926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45987.276538425926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45987.276538425926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45987.276538425926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45987.276538425926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45987.276538425926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45987.276538425926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45987.276538425926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45987.276538425926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45987.276538425926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45987.276538425926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45987.276538425926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45987.276538425926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45987.276538425926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45987.276538425926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45987.276538425926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45987.276538425926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45987.276538425926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45987.276538425926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45987.276538425926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45987.276538425926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45987.276538425926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45987.276538425926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45987.276538425926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45987.276538425926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45987.276538425926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45987.276538425926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45987.276538425926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45987.276538425926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45987.276538425926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45987.276538425926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45987.276538425926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45987.276538425926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45987.276538425926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45987.276538425926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45987.276538425926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45987.276538425926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45987.276538425926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45987.276538425926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45987.276538425926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45987.276538425926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45987.276538425926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45987.276538425926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45987.276538425926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45987.276538425926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45987.276538425926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45987.276538425926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45987.276538425926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45987.276538425926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45987.276538425926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45987.276538425926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45987.276538425926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45987.276538425926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45987.276538425926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45987.276538425926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45987.276538425926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45987.276538425926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45987.276538425926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45987.276538425926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45987.276538425926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45987.276538425926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45987.276538425926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45987.276538425926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45987.276538425926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45987.276538425926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45987.276538425926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45987.276538425926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45987.276538425926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45987.276538425926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45987.276538425926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45987.276538425926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45987.276538425926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45987.276538425926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45987.276538425926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45987.276538425926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45987.276538425926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45987.276538425926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45987.276538425926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45987.276538425926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45987.276538425926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45987.276538425926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45987.276538425926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45987.276538425926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45987.276538425926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45987.276538425926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45987.276538425926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45987.276538425926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45987.276538425926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45987.276538425926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45987.276538425926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45987.276538425926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45987.276538425926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45987.276538425926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45987.276538425926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45987.276538425926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45987.276538425926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45987.276538425926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45987.276538425926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45987.276538425926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45987.276538425926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45987.276538425926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45987.276538425926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45987.276538425926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45987.276538425926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45987.276538425926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45987.276538425926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45987.276538425926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45987.276538425926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45987.276538425926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45987.276538425926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45987.276538425926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45987.276538425926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45987.276538425926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45987.276538425926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45987.276538425926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45987.276538425926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45987.276538425926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45987.276538425926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45987.276538425926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45987.276538425926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45987.276538425926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45987.276538425926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45987.276538425926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45987.276538425926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45987.276538425926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45987.276538425926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45987.276538425926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45987.276538425926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45987.276538425926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45987.276538425926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45987.276538425926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45987.276538425926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45987.276538425926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45987.276538425926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45987.276538425926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45987.276538425926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45987.276538425926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45987.276538425926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45987.276538425926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45987.276538425926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45987.276538425926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45987.276538425926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45987.276538425926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45987.276538425926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45987.276538425926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45987.276538425926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45987.276538425926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45987.276538425926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45987.276538425926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45987.276538425926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45987.276538425926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45987.276538425926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45987.276538425926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45987.276538425926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45987.276538425926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45987.276538425926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45987.276538425926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45987.276538425926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45987.276538425926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45987.276538425926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45987.276538425926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45987.276538425926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45987.276538425926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45987.276538425926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45987.276538425926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45987.276538425926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45987.276538425926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45987.276538425926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45987.276538425926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45987.276538425926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45987.276538425926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45987.276538425926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45987.276538425926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45987.276538425926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45987.276538425926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45987.276538425926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45987.276538425926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45987.276538425926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45987.276538425926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45987.276538425926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45987.276538425926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45987.276538425926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45987.276538425926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45987.276538425926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45987.276538425926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45987.276538425926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45987.276538425926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45987.276538425926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45987.276538425926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45987.276538425926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45987.276538425926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45987.276538425926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45987.276538425926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45987.276538425926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45987.276538425926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45987.276538425926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45987.276538425926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45987.276538425926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45987.276538425926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45987.276538425926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45987.276538425926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45987.276538425926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45987.276538425926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45987.276538425926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45987.276538425926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45987.276538425926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45987.276538425926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45987.276538425926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45987.276538425926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45987.276538425926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45987.276538425926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45987.276538425926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45987.276538425926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45987.276538425926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45987.276538425926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45987.276538425926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45987.276538425926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45987.276538425926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45987.276538425926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45987.276538425926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45987.276538425926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45987.276538425926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45987.276538425926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45987.276538425926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45987.276538425926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45987.276538425926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45987.276538425926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45987.276538425926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45987.276538425926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45987.276538425926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45987.276538425926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45987.276538425926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45987.276538425926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45987.276538425926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45987.276538425926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45987.276538425926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45987.276538425926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45987.276538425926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45987.276538425926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45987.276538425926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45987.276538425926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45987.276538425926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45987.276538425926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45987.276538425926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45987.276538425926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45987.276538425926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45987.276538425926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45987.276538425926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45987.276538425926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45987.276538425926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45987.276538425926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45987.276538425926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45987.276538425926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45987.276538425926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45987.276538425926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45987.276538425926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45987.276538425926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45987.276538425926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45987.276538425926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45987.276538425926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45987.276538425926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45987.276538425926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45987.276538425926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45987.276538425926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45987.276538425926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45987.276538425926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45987.276538425926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45987.276538425926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45987.276538425926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45987.276538425926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45987.276538425926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45987.276538425926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45987.276538425926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45987.276538425926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45987.276538425926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45987.276538425926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45987.276538425926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45987.276538425926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45987.276538425926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45987.276538425926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45987.276538425926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45987.276538425926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45987.276538425926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45987.276538425926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45987.276538425926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45987.276538425926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45987.276538425926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45987.276538425926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45987.276538425926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45987.276538425926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45987.276538425926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45987.276538425926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45987.276538425926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45987.276538425926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45987.276538425926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45987.276538425926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45987.276538425926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45987.276538425926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45987.276538425926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45987.276538425926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45987.276538425926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45987.276538425926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45987.276538425926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45987.276538425926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45987.276538425926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45987.276538425926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45987.276538425926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45987.276538425926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5"/>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283.79582083332934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35308</v>
      </c>
      <c r="E3" s="94" t="s">
        <v>39021</v>
      </c>
      <c r="F3" s="95">
        <v>45987.238761574074</v>
      </c>
      <c r="G3" s="96">
        <f t="shared" ref="G3:G43" ca="1" si="0">IFERROR(NOW()-F3,"")</f>
        <v>3.7776851851958781E-2</v>
      </c>
      <c r="H3" s="95">
        <v>45987.23269675926</v>
      </c>
      <c r="I3" s="113" t="str">
        <f>IFERROR(VLOOKUP(D3,DB!A:F,6,0),"")</f>
        <v>Generator-SG</v>
      </c>
      <c r="J3" s="113" t="str">
        <f>IFERROR(VLOOKUP(D3,DB!A:G,7,0),"")</f>
        <v>Dead</v>
      </c>
      <c r="K3" s="97" t="s">
        <v>39112</v>
      </c>
      <c r="L3" s="91" t="str">
        <f>IFERROR(VLOOKUP(D3,DB!A:I,9,0),"")</f>
        <v>Latis</v>
      </c>
    </row>
    <row r="4" spans="1:16" ht="15" customHeight="1">
      <c r="A4" s="113"/>
      <c r="B4" s="113" t="str">
        <f>IFERROR(VLOOKUP(D4,DB!A:K,11,0),"")</f>
        <v/>
      </c>
      <c r="C4" s="93"/>
      <c r="D4" s="91"/>
      <c r="E4" s="94"/>
      <c r="F4" s="95"/>
      <c r="G4" s="96">
        <f t="shared" ca="1" si="0"/>
        <v>45987.276538425926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45987.276538425926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45987.276538425926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45987.276538425926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45987.276538425926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45987.276538425926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45987.276538425926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45987.276538425926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45987.276538425926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45987.276538425926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45987.276538425926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45987.276538425926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45987.276538425926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45987.276538425926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45987.276538425926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45987.276538425926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45987.276538425926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45987.276538425926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45987.276538425926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45987.276538425926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45987.276538425926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45987.276538425926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45987.276538425926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45987.276538425926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45987.276538425926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45987.276538425926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45987.276538425926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45987.276538425926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45987.276538425926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45987.276538425926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45987.276538425926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45987.276538425926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45987.276538425926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45987.276538425926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45987.276538425926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45987.276538425926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45987.276538425926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45987.276538425926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45987.276538425926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45987.276538425926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45987.276538425926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45987.276538425926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45987.276538425926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45987.276538425926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45987.276538425926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45987.276538425926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45987.276538425926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45987.276538425926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45987.276538425926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45987.276538425926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45987.276538425926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45987.276538425926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45987.276538425926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45987.276538425926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45987.276538425926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45987.276538425926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45987.276538425926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45987.276538425926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45987.276538425926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45987.276538425926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45987.276538425926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45987.276538425926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45987.276538425926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45987.276538425926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45987.276538425926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45987.276538425926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45987.276538425926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45987.276538425926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45987.276538425926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45987.276538425926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45987.276538425926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45987.276538425926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45987.276538425926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45987.276538425926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45987.276538425926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45987.276538425926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45987.276538425926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45987.276538425926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45987.276538425926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45987.276538425926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45987.276538425926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45987.276538425926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45987.276538425926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45987.276538425926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45987.276538425926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45987.276538425926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45987.276538425926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45987.276538425926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45987.276538425926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45987.276538425926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45987.276538425926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45987.276538425926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45987.276538425926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45987.276538425926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45987.276538425926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45987.276538425926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45987.276538425926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45987.276538425926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45987.276538425926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45987.276538425926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45987.276538425926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45987.276538425926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45987.276538425926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45987.276538425926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45987.276538425926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45987.276538425926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45987.276538425926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45987.276538425926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45987.276538425926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45987.276538425926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45987.276538425926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45987.276538425926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45987.276538425926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45987.276538425926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45987.276538425926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45987.276538425926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45987.276538425926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45987.276538425926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45987.276538425926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45987.276538425926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45987.276538425926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45987.276538425926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45987.276538425926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45987.276538425926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45987.276538425926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45987.276538425926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45987.276538425926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45987.276538425926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45987.276538425926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45987.276538425926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45987.276538425926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45987.276538425926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45987.276538425926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45987.276538425926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45987.276538425926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45987.276538425926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45987.276538425926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45987.276538425926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45987.276538425926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45987.276538425926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45987.276538425926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45987.276538425926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45987.276538425926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45987.276538425926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45987.276538425926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45987.276538425926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45987.276538425926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45987.276538425926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45987.276538425926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45987.276538425926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45987.276538425926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45987.276538425926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45987.276538425926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45987.276538425926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45987.276538425926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45987.276538425926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45987.276538425926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45987.276538425926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45987.276538425926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45987.276538425926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45987.276538425926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45987.276538425926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45987.276538425926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45987.276538425926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45987.276538425926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45987.276538425926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45987.276538425926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45987.276538425926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45987.276538425926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45987.276538425926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45987.276538425926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45987.276538425926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45987.276538425926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45987.276538425926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45987.276538425926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45987.276538425926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45987.276538425926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45987.276538425926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45987.276538425926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45987.276538425926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45987.276538425926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45987.276538425926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45987.276538425926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45987.276538425926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45987.276538425926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45987.276538425926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45987.276538425926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45987.276538425926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45987.276538425926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45987.276538425926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45987.276538425926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45987.276538425926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45987.276538425926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45987.276538425926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45987.276538425926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45987.276538425926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45987.276538425926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45987.276538425926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45987.276538425926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45987.276538425926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45987.276538425926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45987.276538425926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45987.276538425926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45987.276538425926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45987.276538425926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45987.276538425926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45987.276538425926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45987.276538425926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45987.276538425926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45987.276538425926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45987.276538425926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45987.276538425926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45987.276538425926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45987.276538425926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45987.276538425926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45987.276538425926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45987.276538425926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45987.276538425926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45987.276538425926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45987.276538425926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45987.276538425926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45987.276538425926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45987.276538425926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45987.276538425926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45987.276538425926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45987.276538425926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45987.276538425926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45987.276538425926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45987.276538425926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45987.276538425926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45987.276538425926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45987.276538425926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45987.276538425926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45987.276538425926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45987.276538425926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45987.276538425926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45987.276538425926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45987.276538425926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45987.276538425926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45987.276538425926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45987.276538425926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45987.276538425926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45987.276538425926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45987.276538425926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45987.276538425926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45987.276538425926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45987.276538425926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45987.276538425926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45987.276538425926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45987.276538425926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45987.276538425926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45987.276538425926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45987.276538425926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45987.276538425926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45987.276538425926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45987.276538425926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45987.276538425926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45987.276538425926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45987.276538425926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45987.276538425926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45987.276538425926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45987.276538425926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45987.276538425926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45987.276538425926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45987.276538425926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45987.276538425926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45987.276538425926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45987.276538425926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45987.276538425926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45987.276538425926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45987.276538425926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45987.276538425926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45987.276538425926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45987.276538425926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45987.276538425926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45987.276538425926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45987.276538425926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45987.276538425926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45987.276538425926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45987.276538425926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45987.276538425926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45987.276538425926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45987.276538425926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45987.276538425926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45987.276538425926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45987.276538425926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45987.276538425926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45987.276538425926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45987.276538425926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45987.276538425926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45987.276538425926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45987.276538425926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45987.276538425926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45987.276538425926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45987.276538425926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45987.276538425926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45" ca="1" si="5">IFERROR(NOW()-F300,"")</f>
        <v>45987.276538425926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45987.276538425926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45987.276538425926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45987.276538425926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45987.276538425926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45987.276538425926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45987.276538425926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45987.276538425926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45987.276538425926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45987.276538425926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45987.276538425926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45987.276538425926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45987.276538425926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45987.276538425926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45987.276538425926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45987.276538425926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45987.276538425926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45987.276538425926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45987.276538425926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45987.276538425926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45987.276538425926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45987.276538425926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45987.276538425926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45987.276538425926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45987.276538425926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45987.276538425926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45987.276538425926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45987.276538425926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45987.276538425926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45987.276538425926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45987.276538425926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45987.276538425926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45987.276538425926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45987.276538425926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45987.276538425926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45987.276538425926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45987.276538425926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45987.276538425926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45987.276538425926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45987.276538425926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45987.276538425926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45987.276538425926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45987.276538425926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45987.276538425926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45987.276538425926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45987.276538425926</v>
      </c>
      <c r="H345" s="95"/>
      <c r="I345" s="113" t="str">
        <f>IFERROR(VLOOKUP(D345,DB!A:F,6,0),"")</f>
        <v/>
      </c>
      <c r="J345" s="113" t="str">
        <f>IFERROR(VLOOKUP(D345,DB!A:G,7,0),"")</f>
        <v/>
      </c>
      <c r="K345" s="97"/>
      <c r="L345" s="91" t="str">
        <f>IFERROR(VLOOKUP(D345,DB!A:I,9,0),"")</f>
        <v/>
      </c>
    </row>
  </sheetData>
  <dataValidations count="2">
    <dataValidation allowBlank="1" showInputMessage="1" showErrorMessage="1" sqref="E1" xr:uid="{A4F81451-56CC-4543-9497-104C4E44EE4B}"/>
    <dataValidation type="list" allowBlank="1" showInputMessage="1" showErrorMessage="1" sqref="E2:E3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tabSelected="1" workbookViewId="0">
      <selection activeCell="K7" sqref="K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95.444478240737226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61.087661111108901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38.615427314813132</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5.9032398148119682</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0.41433935185341397</v>
      </c>
      <c r="H6" s="122">
        <v>45986.854375000003</v>
      </c>
      <c r="I6" s="109" t="str">
        <f>IFERROR(VLOOKUP(D6,DB!A:F,6,0),"")</f>
        <v>Generator-SG</v>
      </c>
      <c r="J6" s="109" t="str">
        <f>IFERROR(VLOOKUP(D6,DB!A:G,7,0),"")</f>
        <v>Vandalized</v>
      </c>
      <c r="K6" s="109" t="s">
        <v>39122</v>
      </c>
      <c r="L6" s="109" t="str">
        <f>IFERROR(VLOOKUP(D6,DB!A:I,9,0),"")</f>
        <v>Latis</v>
      </c>
    </row>
    <row r="7" spans="1:13">
      <c r="A7" s="125"/>
      <c r="B7" s="125" t="str">
        <f>IFERROR(VLOOKUP(D7,DB!A:K,11,0),"")</f>
        <v/>
      </c>
      <c r="C7" s="125"/>
      <c r="D7" s="125"/>
      <c r="E7" s="125"/>
      <c r="F7" s="126"/>
      <c r="G7" s="111">
        <f ca="1">IFERROR(NOW()-F7,"")</f>
        <v>45987.276538425926</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45987.276538425926</v>
      </c>
      <c r="H8" s="126"/>
      <c r="I8" s="125" t="str">
        <f>IFERROR(VLOOKUP(D8,DB!A:F,6,0),"")</f>
        <v/>
      </c>
      <c r="J8" s="125" t="str">
        <f>IFERROR(VLOOKUP(D8,DB!A:G,7,0),"")</f>
        <v/>
      </c>
      <c r="K8" s="125"/>
      <c r="L8" s="125" t="str">
        <f>IFERROR(VLOOKUP(D8,DB!A:I,9,0),"")</f>
        <v/>
      </c>
    </row>
    <row r="9" spans="1:13">
      <c r="A9" s="125"/>
      <c r="B9" s="125" t="str">
        <f>IFERROR(VLOOKUP(D9,DB!A:K,11,0),"")</f>
        <v/>
      </c>
      <c r="C9" s="125"/>
      <c r="D9" s="125"/>
      <c r="E9" s="125"/>
      <c r="F9" s="126"/>
      <c r="G9" s="111">
        <f ca="1">IFERROR(NOW()-F9,"")</f>
        <v>45987.276538425926</v>
      </c>
      <c r="H9" s="126"/>
      <c r="I9" s="125" t="str">
        <f>IFERROR(VLOOKUP(D9,DB!A:F,6,0),"")</f>
        <v/>
      </c>
      <c r="J9" s="125" t="str">
        <f>IFERROR(VLOOKUP(D9,DB!A:G,7,0),"")</f>
        <v/>
      </c>
      <c r="K9" s="125"/>
      <c r="L9" s="125" t="str">
        <f>IFERROR(VLOOKUP(D9,DB!A:I,9,0),"")</f>
        <v/>
      </c>
    </row>
    <row r="10" spans="1:13">
      <c r="A10" s="125"/>
      <c r="B10" s="125" t="str">
        <f>IFERROR(VLOOKUP(D10,DB!A:K,11,0),"")</f>
        <v/>
      </c>
      <c r="C10" s="125"/>
      <c r="D10" s="127"/>
      <c r="E10" s="125"/>
      <c r="F10" s="126"/>
      <c r="G10" s="111">
        <f ca="1">IFERROR(NOW()-F10,"")</f>
        <v>45987.276538425926</v>
      </c>
      <c r="H10" s="126"/>
      <c r="I10" s="125" t="str">
        <f>IFERROR(VLOOKUP(D10,DB!A:F,6,0),"")</f>
        <v/>
      </c>
      <c r="J10" s="125" t="str">
        <f>IFERROR(VLOOKUP(D10,DB!A:G,7,0),"")</f>
        <v/>
      </c>
      <c r="K10" s="125"/>
      <c r="L10" s="125" t="str">
        <f>IFERROR(VLOOKUP(D10,DB!A:I,9,0),"")</f>
        <v/>
      </c>
    </row>
    <row r="11" spans="1:13">
      <c r="A11" s="125"/>
      <c r="B11" s="125" t="str">
        <f>IFERROR(VLOOKUP(D11,DB!A:K,11,0),"")</f>
        <v/>
      </c>
      <c r="C11" s="125"/>
      <c r="D11"/>
      <c r="E11" s="125"/>
      <c r="F11" s="126"/>
      <c r="G11" s="111">
        <f ca="1">IFERROR(NOW()-F11,"")</f>
        <v>45987.276538425926</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45987.276538425926</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45987.276538425926</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45987.276538425926</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45987.276538425926</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45987.276538425926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45987.276538425926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45987.276538425926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45987.276538425926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45987.276538425926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45987.276538425926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45987.276538425926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45987.276538425926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45987.276538425926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45987.276538425926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45987.276538425926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45987.276538425926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45987.276538425926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45987.276538425926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45987.276538425926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45987.276538425926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45987.276538425926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45987.276538425926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45987.276538425926</v>
      </c>
      <c r="H34" s="126"/>
      <c r="I34" s="125" t="str">
        <f>IFERROR(VLOOKUP(D34,DB!A:F,6,0),"")</f>
        <v/>
      </c>
      <c r="J34" s="125" t="str">
        <f>IFERROR(VLOOKUP(D34,DB!A:G,7,0),"")</f>
        <v/>
      </c>
      <c r="K34" s="125"/>
      <c r="L34" s="125" t="str">
        <f>IFERROR(VLOOKUP(D34,DB!A:I,9,0),"")</f>
        <v/>
      </c>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39123</v>
      </c>
      <c r="B2" s="129" t="str">
        <f>IFERROR(VLOOKUP(D2,DB!A:K,11,0),"")</f>
        <v>R6</v>
      </c>
      <c r="C2" s="130">
        <v>2</v>
      </c>
      <c r="D2" s="129" t="s">
        <v>38991</v>
      </c>
      <c r="E2" s="109" t="s">
        <v>39021</v>
      </c>
      <c r="F2" s="131">
        <v>45987.207986111112</v>
      </c>
      <c r="G2" s="75">
        <f ca="1">IFERROR(NOW()-F2,"-")</f>
        <v>6.8552314813132398E-2</v>
      </c>
      <c r="H2" s="131">
        <v>45987.207939814813</v>
      </c>
      <c r="I2" s="129" t="str">
        <f>IFERROR(VLOOKUP(D2,DB!A:F,6,0),"")</f>
        <v>Generator-SG</v>
      </c>
      <c r="J2" s="129" t="str">
        <f>IFERROR(VLOOKUP(D2,DB!A:G,7,0),"")</f>
        <v>Good</v>
      </c>
      <c r="K2" s="132" t="s">
        <v>39124</v>
      </c>
      <c r="L2" s="133" t="str">
        <f>IFERROR(VLOOKUP(D2,DB!A:I,9,0),"")</f>
        <v>Latis</v>
      </c>
    </row>
    <row r="3" spans="1:16382" ht="31.5" customHeight="1">
      <c r="A3" s="128"/>
      <c r="B3" s="129" t="str">
        <f>IFERROR(VLOOKUP(D3,DB!A:K,11,0),"")</f>
        <v/>
      </c>
      <c r="C3" s="130"/>
      <c r="D3" s="129"/>
      <c r="E3" s="109"/>
      <c r="F3" s="131"/>
      <c r="G3" s="75">
        <f ca="1">IFERROR(NOW()-F3,"-")</f>
        <v>45987.276538425926</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45987.276538425926</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45987.276538425926</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45987.276538425926</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45987.276538425926</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45987.276538425926</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45987.276538425926</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45987.276538425926</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45987.276538425926</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45987.276538425926</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45987.276538425926</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45987.276538425926</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45987.276538425926</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45987.276538425926</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45987.276538425926</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45987.276538425926</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45987.276538425926</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45987.276538425926</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45987.276538425926</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45987.276538425926</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45987.276538425926</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45987.276538425926</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45987.276538425926</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45987.276538425926</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45987.276538425926</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45987.276538425926</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45987.276538425926</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45987.276538425926</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45987.276538425926</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45987.276538425926</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45987.276538425926</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45987.276538425926</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45987.276538425926</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45987.276538425926</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45987.276538425926</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45987.276538425926</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45987.276538425926</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2025-11-26T03:40:14Z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