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64" documentId="120_S{2AC9BD13-BADA-5192-A53E-5A8FF88502F6}" xr6:coauthVersionLast="47" xr6:coauthVersionMax="47" xr10:uidLastSave="{A1F752C7-3C9E-4FA2-A4A1-EF8025D4A7B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<sst xmlns="http://schemas.openxmlformats.org/spreadsheetml/2006/main" count="181552" uniqueCount="39155">
  <si>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</si>
  <si>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</si>
  <si>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</si>
  <si>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</si>
  <si>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</si>
  <si>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</si>
  <si>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</si>
  <si>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</si>
  <si>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</si>
  <si>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</si>
  <si>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</si>
  <si>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</si>
  <si>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</si>
  <si>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</si>
  <si>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</si>
  <si>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</si>
  <si>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</si>
  <si>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</si>
  <si>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</si>
  <si>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</si>
  <si>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</si>
  <si>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</si>
  <si>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</si>
  <si>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</si>
  <si>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</si>
  <si>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</si>
  <si>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</si>
  <si>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</si>
  <si>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</si>
  <si>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</si>
  <si>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</si>
  <si>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</si>
  <si>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</si>
  <si>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</si>
  <si>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</si>
  <si>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</si>
  <si>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</si>
  <si>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</si>
  <si>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</si>
  <si>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</si>
  <si>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</si>
  <si>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</si>
  <si>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</si>
  <si>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</si>
  <si>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</si>
  <si>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</si>
  <si>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</si>
  <si>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</si>
  <si>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</si>
  <si>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</si>
  <si>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</si>
  <si>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</si>
  <si>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</si>
  <si>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</si>
  <si>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</si>
  <si>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</si>
  <si>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</si>
  <si>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</si>
  <si>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</si>
  <si>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</si>
  <si>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</si>
  <si>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</si>
  <si>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</si>
  <si>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</si>
  <si>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</si>
  <si>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</si>
  <si>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</si>
  <si>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</si>
  <si>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</si>
  <si>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</si>
  <si>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</si>
  <si>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</si>
  <si>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</si>
  <si>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</si>
  <si>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</si>
  <si>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</si>
  <si>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</si>
  <si>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</si>
  <si>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</si>
  <si>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</si>
  <si>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</si>
  <si>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</si>
  <si>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</si>
  <si>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</si>
  <si>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</si>
  <si>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</si>
  <si>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</si>
  <si>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</si>
  <si>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</si>
  <si>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</si>
  <si>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</si>
  <si>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</si>
  <si>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</si>
  <si>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</si>
  <si>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</si>
  <si>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</si>
  <si>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</si>
  <si>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</si>
  <si>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</si>
  <si>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</si>
  <si>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</si>
  <si>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</si>
  <si>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</si>
  <si>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</si>
  <si>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</si>
  <si>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</si>
  <si>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</si>
  <si>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</si>
  <si>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</si>
  <si>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</si>
  <si>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</si>
  <si>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</si>
  <si>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</si>
  <si>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</si>
  <si>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</si>
  <si>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</si>
  <si>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</si>
  <si>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</si>
  <si>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</si>
  <si>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</si>
  <si>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</si>
  <si>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</si>
  <si>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</si>
  <si>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</si>
  <si>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</si>
  <si>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</si>
  <si>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</si>
  <si>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</si>
  <si>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</si>
  <si>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</si>
  <si>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</si>
  <si>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</si>
  <si>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</si>
  <si>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</si>
  <si>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</si>
  <si>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</si>
  <si>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</si>
  <si>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</si>
  <si>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</si>
  <si>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</si>
  <si>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</si>
  <si>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</si>
  <si>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</si>
  <si>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</si>
  <si>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</si>
  <si>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</si>
  <si>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</si>
  <si>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</si>
  <si>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</si>
  <si>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</si>
  <si>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</si>
  <si>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</si>
  <si>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</si>
  <si>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</si>
  <si>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</si>
  <si>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</si>
  <si>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</si>
  <si>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</si>
  <si>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</si>
  <si>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</si>
  <si>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</si>
  <si>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</si>
  <si>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</si>
  <si>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</si>
  <si>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</si>
  <si>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</si>
  <si>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</si>
  <si>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</si>
  <si>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</si>
  <si>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</si>
  <si>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</si>
  <si>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</si>
  <si>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</si>
  <si>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</si>
  <si>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</si>
  <si>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</si>
  <si>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</si>
  <si>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</si>
  <si>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</si>
  <si>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</si>
  <si>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</si>
  <si>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</si>
  <si>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</si>
  <si>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</si>
  <si>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</si>
  <si>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</si>
  <si>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</si>
  <si>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</si>
  <si>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</si>
  <si>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</si>
  <si>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</si>
  <si>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</si>
  <si>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</si>
  <si>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</si>
  <si>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</si>
  <si>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</si>
  <si>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</si>
  <si>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</si>
  <si>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</si>
  <si>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</si>
  <si>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</si>
  <si>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</si>
  <si>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</si>
  <si>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</si>
  <si>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</si>
  <si>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</si>
  <si>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</si>
  <si>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</si>
  <si>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</si>
  <si>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</si>
  <si>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</si>
  <si>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</si>
  <si>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</si>
  <si>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</si>
  <si>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</si>
  <si>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</si>
  <si>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</si>
  <si>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</si>
  <si>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</si>
  <si>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</si>
  <si>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</si>
  <si>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</si>
  <si>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</si>
  <si>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</si>
  <si>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</si>
  <si>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</si>
  <si>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</si>
  <si>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</si>
  <si>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</si>
  <si>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</si>
  <si>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</si>
  <si>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</si>
  <si>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</si>
  <si>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</si>
  <si>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</si>
  <si>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</si>
  <si>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</si>
  <si>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</si>
  <si>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</si>
  <si>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</si>
  <si>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</si>
  <si>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</si>
  <si>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</si>
  <si>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</si>
  <si>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</si>
  <si>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</si>
  <si>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</si>
  <si>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</si>
  <si>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</si>
  <si>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</si>
  <si>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</si>
  <si>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</si>
  <si>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</si>
  <si>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</si>
  <si>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</si>
  <si>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</si>
  <si>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</si>
  <si>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</si>
  <si>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</si>
  <si>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</si>
  <si>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</si>
  <si>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</si>
  <si>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</si>
  <si>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</si>
  <si>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</si>
  <si>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</si>
  <si>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</si>
  <si>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</si>
  <si>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</si>
  <si>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</si>
  <si>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</si>
  <si>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</si>
  <si>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</si>
  <si>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</si>
  <si>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</si>
  <si>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</si>
  <si>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</si>
  <si>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</si>
  <si>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</si>
  <si>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</si>
  <si>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</si>
  <si>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</si>
  <si>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</si>
  <si>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</si>
  <si>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</si>
  <si>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</si>
  <si>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</si>
  <si>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</si>
  <si>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</si>
  <si>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</si>
  <si>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</si>
  <si>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</si>
  <si>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</si>
  <si>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</si>
  <si>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</si>
  <si>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</si>
  <si>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</si>
  <si>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</si>
  <si>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</si>
  <si>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</si>
  <si>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</si>
  <si>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</si>
  <si>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</si>
  <si>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</si>
  <si>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</si>
  <si>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</si>
  <si>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</si>
  <si>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</si>
  <si>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</si>
  <si>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</si>
  <si>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</si>
  <si>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</si>
  <si>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</si>
  <si>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</si>
  <si>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</si>
  <si>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</si>
  <si>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</si>
  <si>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</si>
  <si>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</si>
  <si>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</si>
  <si>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</si>
  <si>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</si>
  <si>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</si>
  <si>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</si>
  <si>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</si>
  <si>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</si>
  <si>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</si>
  <si>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</si>
  <si>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</si>
  <si>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</si>
  <si>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</si>
  <si>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</si>
  <si>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</si>
  <si>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</si>
  <si>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</si>
  <si>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</si>
  <si>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</si>
  <si>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</si>
  <si>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</si>
  <si>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</si>
  <si>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</si>
  <si>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</si>
  <si>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</si>
  <si>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</si>
  <si>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</si>
  <si>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</si>
  <si>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</si>
  <si>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</si>
  <si>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</si>
  <si>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</si>
  <si>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</si>
  <si>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</si>
  <si>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</si>
  <si>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</si>
  <si>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</si>
  <si>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</si>
  <si>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</si>
  <si>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</si>
  <si>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</si>
  <si>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</si>
  <si>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</si>
  <si>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</si>
  <si>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</si>
  <si>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</si>
  <si>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</si>
  <si>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</si>
  <si>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</si>
  <si>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</si>
  <si>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</si>
  <si>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</si>
  <si>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</si>
  <si>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</si>
  <si>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</si>
  <si>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</si>
  <si>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</si>
  <si>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</si>
  <si>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</si>
  <si>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</si>
  <si>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</si>
  <si>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</si>
  <si>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</si>
  <si>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</si>
  <si>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</si>
  <si>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</si>
  <si>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</si>
  <si>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</si>
  <si>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</si>
  <si>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</si>
  <si>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</si>
  <si>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</si>
  <si>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</si>
  <si>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</si>
  <si>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</si>
  <si>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</si>
  <si>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</si>
  <si>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</si>
  <si>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</si>
  <si>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</si>
  <si>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</si>
  <si>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</si>
  <si>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</si>
  <si>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</si>
  <si>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</si>
  <si>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</si>
  <si>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</si>
  <si>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</si>
  <si>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</si>
  <si>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</si>
  <si>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</si>
  <si>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</si>
  <si>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</si>
  <si>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</si>
  <si>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</si>
  <si>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</si>
  <si>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</si>
  <si>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</si>
  <si>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</si>
  <si>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</si>
  <si>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</si>
  <si>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</si>
  <si>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</si>
  <si>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</si>
  <si>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</si>
  <si>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</si>
  <si>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</si>
  <si>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</si>
  <si>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</si>
  <si>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</si>
  <si>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</si>
  <si>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</si>
  <si>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</si>
  <si>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</si>
  <si>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</si>
  <si>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</si>
  <si>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</si>
  <si>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</si>
  <si>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</si>
  <si>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</si>
  <si>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</si>
  <si>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</si>
  <si>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</si>
  <si>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</si>
  <si>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</si>
  <si>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</si>
  <si>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</si>
  <si>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</si>
  <si>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</si>
  <si>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</si>
  <si>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</si>
  <si>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</si>
  <si>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</si>
  <si>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</si>
  <si>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</si>
  <si>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</si>
  <si>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</si>
  <si>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</si>
  <si>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</si>
  <si>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</si>
  <si>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</si>
  <si>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</si>
  <si>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</si>
  <si>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</si>
  <si>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</si>
  <si>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</si>
  <si>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</si>
  <si>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</si>
  <si>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</si>
  <si>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</si>
  <si>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</si>
  <si>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</si>
  <si>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</si>
  <si>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</si>
  <si>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</si>
  <si>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</si>
  <si>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</si>
  <si>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</si>
  <si>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</si>
  <si>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</si>
  <si>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</si>
  <si>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</si>
  <si>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</si>
  <si>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</si>
  <si>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</si>
  <si>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</si>
  <si>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</si>
  <si>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</si>
  <si>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</si>
  <si>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</si>
  <si>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</si>
  <si>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</si>
  <si>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</si>
  <si>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</si>
  <si>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</si>
  <si>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</si>
  <si>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</si>
  <si>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</si>
  <si>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</si>
  <si>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</si>
  <si>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</si>
  <si>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</si>
  <si>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</si>
  <si>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</si>
  <si>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</si>
  <si>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</si>
  <si>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</si>
  <si>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</si>
  <si>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</si>
  <si>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</si>
  <si>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</si>
  <si>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</si>
  <si>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</si>
  <si>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</si>
  <si>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</si>
  <si>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</si>
  <si>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</si>
  <si>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</si>
  <si>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</si>
  <si>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</si>
  <si>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</si>
  <si>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</si>
  <si>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</si>
  <si>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</si>
  <si>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</si>
  <si>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</si>
  <si>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</si>
  <si>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</si>
  <si>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</si>
  <si>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</si>
  <si>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</si>
  <si>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</si>
  <si>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</si>
  <si>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</si>
  <si>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</si>
  <si>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</si>
  <si>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</si>
  <si>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</si>
  <si>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</si>
  <si>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</si>
  <si>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</si>
  <si>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</si>
  <si>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</si>
  <si>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</si>
  <si>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</si>
  <si>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</si>
  <si>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</si>
  <si>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</si>
  <si>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</si>
  <si>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</si>
  <si>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</si>
  <si>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</si>
  <si>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</si>
  <si>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</si>
  <si>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</si>
  <si>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</si>
  <si>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</si>
  <si>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</si>
  <si>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</si>
  <si>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</si>
  <si>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</si>
  <si>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</si>
  <si>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</si>
  <si>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</si>
  <si>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</si>
  <si>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</si>
  <si>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</si>
  <si>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</si>
  <si>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</si>
  <si>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</si>
  <si>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</si>
  <si>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</si>
  <si>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</si>
  <si>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</si>
  <si>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</si>
  <si>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</si>
  <si>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</si>
  <si>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</si>
  <si>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</si>
  <si>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</si>
  <si>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</si>
  <si>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</si>
  <si>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</si>
  <si>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</si>
  <si>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</si>
  <si>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</si>
  <si>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</si>
  <si>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</si>
  <si>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</si>
  <si>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</si>
  <si>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</si>
  <si>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</si>
  <si>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</si>
  <si>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</si>
  <si>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</si>
  <si>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</si>
  <si>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</si>
  <si>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</si>
  <si>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</si>
  <si>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</si>
  <si>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</si>
  <si>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</si>
  <si>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</si>
  <si>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</si>
  <si>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</si>
  <si>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</si>
  <si>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</si>
  <si>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</si>
  <si>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</si>
  <si>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</si>
  <si>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</si>
  <si>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</si>
  <si>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</si>
  <si>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</si>
  <si>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</si>
  <si>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</si>
  <si>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</si>
  <si>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</si>
  <si>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</si>
  <si>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</si>
  <si>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</si>
  <si>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</si>
  <si>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</si>
  <si>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</si>
  <si>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</si>
  <si>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</si>
  <si>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</si>
  <si>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</si>
  <si>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</si>
  <si>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</si>
  <si>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</si>
  <si>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</si>
  <si>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</si>
  <si>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</si>
  <si>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</si>
  <si>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</si>
  <si>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</si>
  <si>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</si>
  <si>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</si>
  <si>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</si>
  <si>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</si>
  <si>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</si>
  <si>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</si>
  <si>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</si>
  <si>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</si>
  <si>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</si>
  <si>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</si>
  <si>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</si>
  <si>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</si>
  <si>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</si>
  <si>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</si>
  <si>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</si>
  <si>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</si>
  <si>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</si>
  <si>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</si>
  <si>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</si>
  <si>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</si>
  <si>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</si>
  <si>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</si>
  <si>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</si>
  <si>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</si>
  <si>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</si>
  <si>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</si>
  <si>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</si>
  <si>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</si>
  <si>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</si>
  <si>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</si>
  <si>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</si>
  <si>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</si>
  <si>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</si>
  <si>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</si>
  <si>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</si>
  <si>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</si>
  <si>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</si>
  <si>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</si>
  <si>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</si>
  <si>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</si>
  <si>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</si>
  <si>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</si>
  <si>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</si>
  <si>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</si>
  <si>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</si>
  <si>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</si>
  <si>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</si>
  <si>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</si>
  <si>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</si>
  <si>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</si>
  <si>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</si>
  <si>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</si>
  <si>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</si>
  <si>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</si>
  <si>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</si>
  <si>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</si>
  <si>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</si>
  <si>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</si>
  <si>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</si>
  <si>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</si>
  <si>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</si>
  <si>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</si>
  <si>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</si>
  <si>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</si>
  <si>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</si>
  <si>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</si>
  <si>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</si>
  <si>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</si>
  <si>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</si>
  <si>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</si>
  <si>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</si>
  <si>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</si>
  <si>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</si>
  <si>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</si>
  <si>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</si>
  <si>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</si>
  <si>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</si>
  <si>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</si>
  <si>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</si>
  <si>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</si>
  <si>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</si>
  <si>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</si>
  <si>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</si>
  <si>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</si>
  <si>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</si>
  <si>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</si>
  <si>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</si>
  <si>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</si>
  <si>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</si>
  <si>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</si>
  <si>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</si>
  <si>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</si>
  <si>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</si>
  <si>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</si>
  <si>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</si>
  <si>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</si>
  <si>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</si>
  <si>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</si>
  <si>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</si>
  <si>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</si>
  <si>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</si>
  <si>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</si>
  <si>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</si>
  <si>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</si>
  <si>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</si>
  <si>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</si>
  <si>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</si>
  <si>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</si>
  <si>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</si>
  <si>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</si>
  <si>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</si>
  <si>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</si>
  <si>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</si>
  <si>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</si>
  <si>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</si>
  <si>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</si>
  <si>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</si>
  <si>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</si>
  <si>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</si>
  <si>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</si>
  <si>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</si>
  <si>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</si>
  <si>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</si>
  <si>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</si>
  <si>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</si>
  <si>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</si>
  <si>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</si>
  <si>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</si>
  <si>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</si>
  <si>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</si>
  <si>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</si>
  <si>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</si>
  <si>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</si>
  <si>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</si>
  <si>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</si>
  <si>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</si>
  <si>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</si>
  <si>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</si>
  <si>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</si>
  <si>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</si>
  <si>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</si>
  <si>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</si>
  <si>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</si>
  <si>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</si>
  <si>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</si>
  <si>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</si>
  <si>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</si>
  <si>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</si>
  <si>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</si>
  <si>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</si>
  <si>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</si>
  <si>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</si>
  <si>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</si>
  <si>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</si>
  <si>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</si>
  <si>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</si>
  <si>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</si>
  <si>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</si>
  <si>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</si>
  <si>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</si>
  <si>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</si>
  <si>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</si>
  <si>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</si>
  <si>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</si>
  <si>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</si>
  <si>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</si>
  <si>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</si>
  <si>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</si>
  <si>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</si>
  <si>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</si>
  <si>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</si>
  <si>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</si>
  <si>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</si>
  <si>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</si>
  <si>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</si>
  <si>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</si>
  <si>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</si>
  <si>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</si>
  <si>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</si>
  <si>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</si>
  <si>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</si>
  <si>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</si>
  <si>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</si>
  <si>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</si>
  <si>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</si>
  <si>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</si>
  <si>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</si>
  <si>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</si>
  <si>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</si>
  <si>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</si>
  <si>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</si>
  <si>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</si>
  <si>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</si>
  <si>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</si>
  <si>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</si>
  <si>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</si>
  <si>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</si>
  <si>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</si>
  <si>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</si>
  <si>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</si>
  <si>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</si>
  <si>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</si>
  <si>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</si>
  <si>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</si>
  <si>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</si>
  <si>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</si>
  <si>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</si>
  <si>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</si>
  <si>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</si>
  <si>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</si>
  <si>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</si>
  <si>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</si>
  <si>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</si>
  <si>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</si>
  <si>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</si>
  <si>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</si>
  <si>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</si>
  <si>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</si>
  <si>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</si>
  <si>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</si>
  <si>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</si>
  <si>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</si>
  <si>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</si>
  <si>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</si>
  <si>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</si>
  <si>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</si>
  <si>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</si>
  <si>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</si>
  <si>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</si>
  <si>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</si>
  <si>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</si>
  <si>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</si>
  <si>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</si>
  <si>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</si>
  <si>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</si>
  <si>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</si>
  <si>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</si>
  <si>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</si>
  <si>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</si>
  <si>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</si>
  <si>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</si>
  <si>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</si>
  <si>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</si>
  <si>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</si>
  <si>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</si>
  <si>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</si>
  <si>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</si>
  <si>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</si>
  <si>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</si>
  <si>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</si>
  <si>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</si>
  <si>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</si>
  <si>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</si>
  <si>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</si>
  <si>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</si>
  <si>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</si>
  <si>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</si>
  <si>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</si>
  <si>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</si>
  <si>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</si>
  <si>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</si>
  <si>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</si>
  <si>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</si>
  <si>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</si>
  <si>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</si>
  <si>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</si>
  <si>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</si>
  <si>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</si>
  <si>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</si>
  <si>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</si>
  <si>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</si>
  <si>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</si>
  <si>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</si>
  <si>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</si>
  <si>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</si>
  <si>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</si>
  <si>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</si>
  <si>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</si>
  <si>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</si>
  <si>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</si>
  <si>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</si>
  <si>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</si>
  <si>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</si>
  <si>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</si>
  <si>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</si>
  <si>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</si>
  <si>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</si>
  <si>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</si>
  <si>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</si>
  <si>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</si>
  <si>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</si>
  <si>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</si>
  <si>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</si>
  <si>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</si>
  <si>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</si>
  <si>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</si>
  <si>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</si>
  <si>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</si>
  <si>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</si>
  <si>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</si>
  <si>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</si>
  <si>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</si>
  <si>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</si>
  <si>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</si>
  <si>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</si>
  <si>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</si>
  <si>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</si>
  <si>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</si>
  <si>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</si>
  <si>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</si>
  <si>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</si>
  <si>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</si>
  <si>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</si>
  <si>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</si>
  <si>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</si>
  <si>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</si>
  <si>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</si>
  <si>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</si>
  <si>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</si>
  <si>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</si>
  <si>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</si>
  <si>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</si>
  <si>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</si>
  <si>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</si>
  <si>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</si>
  <si>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</si>
  <si>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</si>
  <si>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</si>
  <si>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</si>
  <si>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</si>
  <si>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</si>
  <si>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</si>
  <si>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</si>
  <si>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</si>
  <si>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</si>
  <si>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</si>
  <si>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</si>
  <si>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</si>
  <si>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</si>
  <si>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</si>
  <si>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</si>
  <si>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</si>
  <si>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</si>
  <si>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</si>
  <si>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</si>
  <si>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</si>
  <si>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</si>
  <si>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</si>
  <si>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</si>
  <si>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</si>
  <si>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</si>
  <si>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</si>
  <si>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</si>
  <si>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</si>
  <si>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</si>
  <si>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</si>
  <si>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</si>
  <si>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</si>
  <si>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</si>
  <si>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</si>
  <si>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</si>
  <si>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</si>
  <si>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</si>
  <si>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</si>
  <si>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</si>
  <si>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</si>
  <si>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</si>
  <si>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</si>
  <si>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</si>
  <si>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</si>
  <si>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</si>
  <si>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</si>
  <si>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</si>
  <si>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</si>
  <si>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</si>
  <si>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</si>
  <si>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</si>
  <si>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</si>
  <si>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</si>
  <si>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</si>
  <si>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</si>
  <si>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</si>
  <si>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</si>
  <si>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</si>
  <si>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</si>
  <si>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</si>
  <si>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</si>
  <si>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</si>
  <si>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</si>
  <si>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</si>
  <si>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</si>
  <si>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</si>
  <si>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</si>
  <si>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</si>
  <si>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</si>
  <si>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</si>
  <si>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</si>
  <si>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</si>
  <si>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</si>
  <si>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</si>
  <si>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</si>
  <si>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</si>
  <si>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</si>
  <si>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</si>
  <si>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</si>
  <si>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</si>
  <si>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</si>
  <si>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</si>
  <si>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</si>
  <si>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</si>
  <si>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</si>
  <si>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</si>
  <si>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</si>
  <si>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</si>
  <si>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</si>
  <si>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</si>
  <si>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</si>
  <si>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</si>
  <si>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</si>
  <si>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</si>
  <si>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</si>
  <si>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</si>
  <si>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</si>
  <si>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</si>
  <si>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</si>
  <si>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</si>
  <si>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</si>
  <si>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</si>
  <si>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</si>
  <si>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</si>
  <si>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</si>
  <si>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</si>
  <si>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</si>
  <si>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</si>
  <si>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</si>
  <si>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</si>
  <si>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</si>
  <si>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</si>
  <si>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</si>
  <si>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</si>
  <si>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</si>
  <si>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</si>
  <si>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</si>
  <si>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</si>
  <si>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</si>
  <si>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</si>
  <si>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</si>
  <si>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</si>
  <si>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</si>
  <si>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</si>
  <si>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</si>
  <si>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</si>
  <si>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</si>
  <si>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</si>
  <si>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</si>
  <si>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</si>
  <si>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</si>
  <si>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</si>
  <si>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</si>
  <si>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</si>
  <si>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</si>
  <si>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</si>
  <si>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</si>
  <si>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</si>
  <si>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</si>
  <si>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</si>
  <si>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</si>
  <si>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</si>
  <si>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</si>
  <si>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</si>
  <si>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</si>
  <si>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</si>
  <si>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</si>
  <si>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</si>
  <si>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</si>
  <si>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</si>
  <si>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</si>
  <si>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</si>
  <si>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</si>
  <si>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</si>
  <si>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</si>
  <si>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</si>
  <si>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</si>
  <si>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</si>
  <si>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</si>
  <si>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</si>
  <si>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</si>
  <si>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</si>
  <si>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</si>
  <si>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</si>
  <si>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</si>
  <si>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</si>
  <si>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</si>
  <si>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</si>
  <si>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</si>
  <si>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</si>
  <si>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</si>
  <si>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</si>
  <si>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</si>
  <si>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</si>
  <si>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</si>
  <si>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</si>
  <si>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</si>
  <si>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</si>
  <si>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</si>
  <si>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</si>
  <si>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</si>
  <si>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</si>
  <si>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</si>
  <si>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</si>
  <si>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</si>
  <si>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</si>
  <si>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</si>
  <si>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</si>
  <si>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</si>
  <si>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</si>
  <si>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</si>
  <si>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</si>
  <si>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</si>
  <si>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</si>
  <si>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</si>
  <si>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</si>
  <si>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</si>
  <si>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</si>
  <si>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</si>
  <si>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</si>
  <si>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</si>
  <si>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</si>
  <si>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</si>
  <si>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</si>
  <si>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</si>
  <si>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</si>
  <si>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</si>
  <si>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</si>
  <si>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</si>
  <si>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</si>
  <si>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</si>
  <si>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</si>
  <si>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</si>
  <si>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</si>
  <si>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</si>
  <si>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</si>
  <si>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</si>
  <si>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</si>
  <si>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</si>
  <si>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</si>
  <si>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</si>
  <si>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</si>
  <si>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</si>
  <si>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</si>
  <si>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</si>
  <si>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</si>
  <si>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</si>
  <si>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</si>
  <si>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</si>
  <si>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</si>
  <si>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</si>
  <si>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</si>
  <si>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</si>
  <si>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</si>
  <si>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</si>
  <si>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</si>
  <si>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</si>
  <si>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</si>
  <si>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</si>
  <si>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</si>
  <si>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</si>
  <si>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</si>
  <si>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</si>
  <si>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</si>
  <si>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</si>
  <si>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</si>
  <si>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</si>
  <si>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</si>
  <si>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</si>
  <si>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</si>
  <si>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</si>
  <si>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</si>
  <si>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</si>
  <si>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</si>
  <si>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</si>
  <si>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</si>
  <si>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</si>
  <si>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</si>
  <si>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</si>
  <si>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</si>
  <si>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</si>
  <si>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</si>
  <si>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</si>
  <si>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</si>
  <si>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</si>
  <si>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</si>
  <si>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</si>
  <si>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</si>
  <si>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</si>
  <si>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</si>
  <si>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</si>
  <si>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</si>
  <si>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</si>
  <si>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</si>
  <si>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</si>
  <si>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</si>
  <si>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</si>
  <si>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</si>
  <si>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</si>
  <si>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</si>
  <si>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</si>
  <si>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</si>
  <si>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</si>
  <si>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</si>
  <si>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</si>
  <si>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</si>
  <si>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</si>
  <si>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</si>
  <si>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</si>
  <si>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</si>
  <si>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</si>
  <si>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</si>
  <si>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</si>
  <si>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</si>
  <si>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</si>
  <si>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</si>
  <si>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</si>
  <si>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</si>
  <si>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</si>
  <si>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</si>
  <si>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</si>
  <si>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</si>
  <si>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</si>
  <si>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</si>
  <si>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</si>
  <si>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</si>
  <si>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</si>
  <si>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</si>
  <si>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</si>
  <si>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</si>
  <si>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</si>
  <si>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</si>
  <si>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</si>
  <si>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</si>
  <si>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</si>
  <si>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</si>
  <si>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</si>
  <si>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</si>
  <si>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</si>
  <si>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</si>
  <si>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</si>
  <si>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</si>
  <si>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</si>
  <si>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</si>
  <si>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</si>
  <si>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</si>
  <si>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</si>
  <si>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</si>
  <si>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</si>
  <si>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</si>
  <si>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</si>
  <si>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</si>
  <si>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</si>
  <si>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</si>
  <si>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</si>
  <si>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</si>
  <si>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</si>
  <si>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</si>
  <si>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</si>
  <si>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</si>
  <si>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</si>
  <si>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</si>
  <si>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</si>
  <si>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</si>
  <si>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</si>
  <si>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</si>
  <si>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</si>
  <si>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</si>
  <si>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</si>
  <si>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</si>
  <si>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</si>
  <si>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</si>
  <si>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</si>
  <si>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</si>
  <si>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</si>
  <si>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</si>
  <si>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</si>
  <si>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</si>
  <si>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</si>
  <si>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</si>
  <si>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</si>
  <si>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</si>
  <si>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</si>
  <si>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</si>
  <si>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</si>
  <si>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</si>
  <si>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</si>
  <si>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</si>
  <si>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</si>
  <si>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</si>
  <si>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</si>
  <si>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</si>
  <si>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</si>
  <si>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</si>
  <si>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</si>
  <si>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</si>
  <si>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</si>
  <si>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</si>
  <si>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</si>
  <si>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</si>
  <si>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</si>
  <si>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</si>
  <si>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</si>
  <si>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</si>
  <si>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</si>
  <si>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</si>
  <si>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</si>
  <si>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</si>
  <si>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</si>
  <si>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</si>
  <si>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</si>
  <si>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</si>
  <si>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</si>
  <si>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</si>
  <si>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</si>
  <si>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</si>
  <si>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</si>
  <si>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</si>
  <si>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</si>
  <si>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</si>
  <si>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</si>
  <si>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</si>
  <si>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</si>
  <si>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</si>
  <si>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</si>
  <si>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</si>
  <si>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</si>
  <si>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</si>
  <si>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</si>
  <si>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</si>
  <si>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</si>
  <si>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</si>
  <si>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</si>
  <si>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</si>
  <si>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</si>
  <si>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</si>
  <si>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</si>
  <si>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</si>
  <si>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</si>
  <si>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</si>
  <si>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</si>
  <si>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</si>
  <si>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</si>
  <si>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</si>
  <si>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</si>
  <si>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</si>
  <si>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</si>
  <si>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</si>
  <si>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</si>
  <si>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</si>
  <si>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</si>
  <si>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</si>
  <si>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</si>
  <si>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</si>
  <si>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</si>
  <si>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</si>
  <si>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</si>
  <si>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</si>
  <si>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</si>
  <si>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</si>
  <si>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</si>
  <si>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</si>
  <si>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</si>
  <si>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</si>
  <si>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</si>
  <si>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</si>
  <si>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</si>
  <si>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</si>
  <si>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</si>
  <si>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</si>
  <si>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</si>
  <si>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</si>
  <si>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</si>
  <si>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</si>
  <si>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</si>
  <si>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</si>
  <si>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</si>
  <si>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</si>
  <si>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</si>
  <si>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</si>
  <si>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</si>
  <si>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</si>
  <si>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</si>
  <si>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</si>
  <si>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</si>
  <si>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</si>
  <si>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</si>
  <si>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</si>
  <si>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</si>
  <si>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</si>
  <si>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</si>
  <si>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</si>
  <si>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</si>
  <si>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</si>
  <si>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</si>
  <si>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</si>
  <si>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</si>
  <si>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</si>
  <si>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</si>
  <si>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</si>
  <si>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</si>
  <si>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</si>
  <si>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</si>
  <si>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</si>
  <si>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</si>
  <si>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</si>
  <si>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</si>
  <si>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</si>
  <si>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</si>
  <si>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</si>
  <si>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</si>
  <si>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</si>
  <si>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</si>
  <si>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</si>
  <si>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</si>
  <si>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</si>
  <si>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</si>
  <si>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</si>
  <si>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</si>
  <si>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</si>
  <si>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</si>
  <si>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</si>
  <si>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</si>
  <si>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</si>
  <si>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</si>
  <si>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</si>
  <si>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</si>
  <si>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</si>
  <si>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</si>
  <si>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</si>
  <si>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</si>
  <si>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</si>
  <si>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</si>
  <si>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</si>
  <si>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</si>
  <si>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</si>
  <si>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</si>
  <si>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</si>
  <si>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</si>
  <si>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</si>
  <si>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</si>
  <si>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</si>
  <si>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</si>
  <si>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</si>
  <si>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</si>
  <si>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</si>
  <si>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</si>
  <si>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</si>
  <si>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</si>
  <si>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</si>
  <si>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</si>
  <si>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</si>
  <si>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</si>
  <si>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</si>
  <si>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</si>
  <si>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</si>
  <si>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</si>
  <si>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</si>
  <si>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</si>
  <si>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</si>
  <si>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</si>
  <si>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</si>
  <si>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</si>
  <si>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</si>
  <si>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</si>
  <si>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</si>
  <si>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</si>
  <si>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</si>
  <si>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</si>
  <si>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</si>
  <si>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</si>
  <si>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</si>
  <si>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</si>
  <si>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</si>
  <si>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</si>
  <si>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</si>
  <si>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</si>
  <si>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</si>
  <si>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</si>
  <si>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</si>
  <si>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</si>
  <si>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</si>
  <si>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</si>
  <si>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</si>
  <si>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</si>
  <si>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</si>
  <si>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</si>
  <si>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</si>
  <si>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</si>
  <si>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</si>
  <si>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</si>
  <si>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</si>
  <si>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</si>
  <si>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</si>
  <si>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</si>
  <si>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</si>
  <si>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</si>
  <si>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</si>
  <si>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</si>
  <si>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</si>
  <si>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</si>
  <si>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</si>
  <si>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</si>
  <si>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</si>
  <si>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</si>
  <si>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</si>
  <si>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</si>
  <si>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</si>
  <si>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</si>
  <si>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</si>
  <si>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</si>
  <si>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</si>
  <si>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</si>
  <si>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</si>
  <si>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</si>
  <si>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</si>
  <si>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</si>
  <si>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</si>
  <si>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</si>
  <si>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</si>
  <si>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</si>
  <si>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</si>
  <si>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</si>
  <si>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</si>
  <si>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</si>
  <si>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</si>
  <si>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</si>
  <si>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</si>
  <si>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</si>
  <si>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</si>
  <si>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</si>
  <si>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</si>
  <si>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</si>
  <si>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</si>
  <si>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</si>
  <si>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</si>
  <si>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</si>
  <si>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</si>
  <si>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</si>
  <si>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</si>
  <si>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</si>
  <si>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</si>
  <si>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</si>
  <si>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</si>
  <si>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</si>
  <si>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</si>
  <si>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</si>
  <si>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</si>
  <si>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</si>
  <si>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</si>
  <si>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</si>
  <si>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</si>
  <si>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</si>
  <si>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</si>
  <si>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</si>
  <si>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</si>
  <si>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</si>
  <si>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</si>
  <si>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</si>
  <si>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</si>
  <si>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</si>
  <si>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</si>
  <si>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</si>
  <si>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</si>
  <si>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</si>
  <si>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</si>
  <si>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</si>
  <si>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</si>
  <si>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</si>
  <si>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</si>
  <si>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</si>
  <si>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</si>
  <si>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</si>
  <si>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</si>
  <si>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</si>
  <si>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</si>
  <si>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</si>
  <si>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</si>
  <si>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</si>
  <si>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</si>
  <si>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</si>
  <si>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</si>
  <si>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</si>
  <si>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</si>
  <si>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</si>
  <si>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</si>
  <si>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</si>
  <si>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</si>
  <si>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</si>
  <si>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</si>
  <si>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</si>
  <si>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</si>
  <si>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</si>
  <si>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</si>
  <si>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</si>
  <si>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</si>
  <si>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</si>
  <si>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</si>
  <si>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</si>
  <si>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</si>
  <si>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</si>
  <si>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</si>
  <si>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</si>
  <si>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</si>
  <si>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</si>
  <si>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</si>
  <si>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</si>
  <si>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</si>
  <si>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</si>
  <si>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</si>
  <si>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</si>
  <si>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</si>
  <si>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</si>
  <si>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</si>
  <si>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</si>
  <si>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</si>
  <si>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</si>
  <si>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</si>
  <si>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</si>
  <si>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</si>
  <si>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</si>
  <si>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</si>
  <si>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</si>
  <si>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</si>
  <si>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</si>
  <si>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</si>
  <si>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</si>
  <si>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</si>
  <si>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</si>
  <si>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</si>
  <si>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</si>
  <si>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</si>
  <si>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</si>
  <si>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</si>
  <si>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</si>
  <si>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</si>
  <si>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</si>
  <si>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</si>
  <si>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</si>
  <si>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</si>
  <si>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</si>
  <si>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</si>
  <si>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</si>
  <si>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</si>
  <si>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</si>
  <si>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</si>
  <si>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</si>
  <si>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</si>
  <si>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</si>
  <si>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</si>
  <si>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</si>
  <si>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</si>
  <si>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</si>
  <si>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</si>
  <si>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</si>
  <si>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</si>
  <si>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</si>
  <si>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</si>
  <si>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</si>
  <si>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</si>
  <si>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</si>
  <si>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</si>
  <si>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</si>
  <si>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</si>
  <si>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</si>
  <si>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</si>
  <si>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</si>
  <si>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</si>
  <si>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</si>
  <si>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</si>
  <si>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</si>
  <si>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</si>
  <si>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</si>
  <si>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</si>
  <si>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</si>
  <si>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</si>
  <si>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</si>
  <si>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</si>
  <si>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</si>
  <si>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</si>
  <si>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</si>
  <si>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</si>
  <si>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</si>
  <si>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</si>
  <si>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</si>
  <si>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</si>
  <si>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</si>
  <si>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</si>
  <si>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</si>
  <si>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</si>
  <si>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</si>
  <si>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</si>
  <si>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</si>
  <si>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</si>
  <si>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</si>
  <si>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</si>
  <si>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</si>
  <si>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</si>
  <si>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</si>
  <si>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</si>
  <si>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</si>
  <si>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</si>
  <si>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</si>
  <si>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</si>
  <si>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</si>
  <si>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</si>
  <si>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</si>
  <si>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</si>
  <si>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</si>
  <si>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</si>
  <si>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</si>
  <si>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</si>
  <si>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</si>
  <si>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</si>
  <si>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</si>
  <si>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</si>
  <si>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</si>
  <si>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</si>
  <si>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</si>
  <si>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</si>
  <si>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</si>
  <si>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</si>
  <si>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</si>
  <si>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</si>
  <si>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</si>
  <si>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</si>
  <si>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</si>
  <si>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</si>
  <si>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</si>
  <si>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</si>
  <si>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</si>
  <si>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</si>
  <si>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</si>
  <si>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</si>
  <si>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</si>
  <si>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</si>
  <si>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</si>
  <si>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</si>
  <si>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</si>
  <si>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</si>
  <si>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</si>
  <si>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</si>
  <si>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</si>
  <si>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</si>
  <si>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</si>
  <si>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</si>
  <si>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</si>
  <si>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</si>
  <si>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</si>
  <si>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</si>
  <si>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</si>
  <si>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</si>
  <si>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</si>
  <si>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</si>
  <si>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</si>
  <si>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</si>
  <si>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</si>
  <si>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</si>
  <si>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</si>
  <si>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</si>
  <si>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</si>
  <si>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</si>
  <si>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</si>
  <si>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</si>
  <si>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</si>
  <si>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</si>
  <si>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</si>
  <si>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</si>
  <si>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</si>
  <si>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</si>
  <si>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</si>
  <si>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</si>
  <si>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</si>
  <si>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</si>
  <si>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</si>
  <si>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</si>
  <si>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</si>
  <si>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</si>
  <si>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</si>
  <si>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</si>
  <si>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</si>
  <si>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</si>
  <si>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</si>
  <si>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</si>
  <si>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</si>
  <si>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</si>
  <si>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</si>
  <si>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</si>
  <si>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</si>
  <si>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</si>
  <si>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</si>
  <si>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</si>
  <si>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</si>
  <si>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</si>
  <si>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</si>
  <si>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</si>
  <si>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</si>
  <si>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</si>
  <si>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</si>
  <si>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</si>
  <si>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</si>
  <si>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</si>
  <si>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</si>
  <si>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</si>
  <si>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</si>
  <si>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</si>
  <si>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</si>
  <si>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</si>
  <si>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</si>
  <si>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</si>
  <si>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</si>
  <si>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</si>
  <si>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</si>
  <si>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</si>
  <si>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</si>
  <si>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</si>
  <si>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</si>
  <si>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</si>
  <si>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</si>
  <si>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</si>
  <si>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</si>
  <si>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</si>
  <si>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</si>
  <si>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</si>
  <si>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</si>
  <si>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</si>
  <si>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</si>
  <si>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</si>
  <si>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</si>
  <si>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</si>
  <si>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</si>
  <si>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</si>
  <si>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</si>
  <si>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</si>
  <si>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</si>
  <si>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</si>
  <si>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</si>
  <si>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</si>
  <si>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</si>
  <si>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</si>
  <si>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</si>
  <si>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</si>
  <si>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</si>
  <si>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</si>
  <si>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</si>
  <si>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</si>
  <si>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</si>
  <si>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</si>
  <si>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</si>
  <si>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</si>
  <si>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</si>
  <si>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</si>
  <si>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</si>
  <si>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</si>
  <si>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</si>
  <si>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</si>
  <si>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</si>
  <si>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</si>
  <si>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</si>
  <si>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</si>
  <si>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</si>
  <si>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</si>
  <si>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</si>
  <si>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</si>
  <si>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</si>
  <si>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</si>
  <si>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</si>
  <si>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</si>
  <si>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</si>
  <si>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</si>
  <si>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</si>
  <si>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</si>
  <si>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</si>
  <si>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</si>
  <si>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</si>
  <si>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</si>
  <si>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</si>
  <si>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</si>
  <si>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</si>
  <si>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</si>
  <si>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</si>
  <si>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</si>
  <si>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</si>
  <si>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</si>
  <si>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</si>
  <si>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</si>
  <si>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</si>
  <si>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</si>
  <si>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</si>
  <si>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</si>
  <si>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</si>
  <si>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</si>
  <si>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</si>
  <si>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</si>
  <si>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</si>
  <si>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</si>
  <si>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</si>
  <si>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</si>
  <si>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</si>
  <si>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</si>
  <si>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</si>
  <si>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</si>
  <si>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</si>
  <si>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</si>
  <si>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</si>
  <si>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</si>
  <si>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</si>
  <si>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</si>
  <si>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</si>
  <si>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</si>
  <si>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</si>
  <si>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</si>
  <si>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</si>
  <si>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</si>
  <si>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</si>
  <si>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</si>
  <si>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</si>
  <si>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</si>
  <si>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</si>
  <si>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</si>
  <si>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</si>
  <si>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</si>
  <si>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</si>
  <si>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</si>
  <si>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</si>
  <si>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</si>
  <si>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</si>
  <si>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</si>
  <si>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</si>
  <si>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</si>
  <si>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</si>
  <si>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</si>
  <si>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</si>
  <si>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</si>
  <si>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</si>
  <si>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</si>
  <si>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</si>
  <si>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</si>
  <si>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</si>
  <si>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</si>
  <si>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</si>
  <si>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</si>
  <si>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</si>
  <si>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</si>
  <si>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</si>
  <si>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</si>
  <si>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</si>
  <si>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</si>
  <si>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</si>
  <si>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</si>
  <si>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</si>
  <si>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</si>
  <si>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</si>
  <si>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</si>
  <si>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</si>
  <si>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</si>
  <si>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</si>
  <si>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</si>
  <si>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</si>
  <si>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</si>
  <si>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</si>
  <si>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</si>
  <si>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</si>
  <si>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</si>
  <si>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</si>
  <si>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</si>
  <si>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</si>
  <si>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</si>
  <si>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</si>
  <si>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</si>
  <si>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</si>
  <si>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</si>
  <si>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</si>
  <si>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</si>
  <si>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</si>
  <si>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</si>
  <si>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</si>
  <si>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</si>
  <si>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</si>
  <si>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</si>
  <si>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</si>
  <si>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</si>
  <si>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</si>
  <si>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</si>
  <si>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</si>
  <si>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</si>
  <si>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</si>
  <si>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</si>
  <si>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</si>
  <si>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</si>
  <si>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</si>
  <si>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</si>
  <si>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</si>
  <si>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</si>
  <si>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</si>
  <si>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</si>
  <si>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</si>
  <si>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</si>
  <si>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</si>
  <si>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</si>
  <si>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</si>
  <si>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</si>
  <si>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</si>
  <si>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</si>
  <si>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</si>
  <si>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</si>
  <si>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</si>
  <si>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</si>
  <si>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</si>
  <si>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</si>
  <si>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</si>
  <si>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</si>
  <si>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</si>
  <si>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</si>
  <si>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</si>
  <si>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</si>
  <si>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</si>
  <si>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</si>
  <si>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</si>
  <si>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</si>
  <si>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</si>
  <si>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</si>
  <si>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</si>
  <si>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</si>
  <si>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</si>
  <si>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</si>
  <si>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</si>
  <si>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</si>
  <si>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</si>
  <si>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</si>
  <si>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</si>
  <si>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</si>
  <si>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</si>
  <si>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</si>
  <si>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</si>
  <si>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</si>
  <si>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</si>
  <si>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</si>
  <si>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</si>
  <si>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</si>
  <si>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</si>
  <si>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</si>
  <si>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</si>
  <si>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</si>
  <si>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</si>
  <si>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</si>
  <si>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</si>
  <si>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</si>
  <si>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</si>
  <si>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</si>
  <si>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</si>
  <si>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</si>
  <si>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</si>
  <si>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</si>
  <si>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</si>
  <si>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</si>
  <si>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</si>
  <si>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</si>
  <si>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</si>
  <si>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</si>
  <si>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</si>
  <si>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</si>
  <si>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</si>
  <si>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</si>
  <si>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</si>
  <si>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</si>
  <si>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</si>
  <si>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</si>
  <si>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</si>
  <si>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</si>
  <si>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</si>
  <si>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</si>
  <si>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</si>
  <si>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</si>
  <si>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</si>
  <si>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</si>
  <si>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</si>
  <si>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</si>
  <si>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</si>
  <si>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</si>
  <si>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</si>
  <si>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</si>
  <si>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</si>
  <si>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</si>
  <si>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</si>
  <si>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</si>
  <si>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</si>
  <si>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</si>
  <si>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</si>
  <si>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</si>
  <si>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</si>
  <si>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</si>
  <si>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</si>
  <si>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</si>
  <si>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</si>
  <si>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</si>
  <si>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</si>
  <si>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</si>
  <si>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</si>
  <si>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</si>
  <si>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</si>
  <si>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</si>
  <si>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</si>
  <si>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</si>
  <si>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</si>
  <si>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</si>
  <si>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</si>
  <si>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</si>
  <si>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</si>
  <si>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</si>
  <si>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</si>
  <si>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</si>
  <si>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</si>
  <si>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</si>
  <si>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</si>
  <si>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</si>
  <si>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</si>
  <si>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</si>
  <si>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</si>
  <si>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</si>
  <si>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</si>
  <si>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</si>
  <si>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</si>
  <si>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</si>
  <si>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</si>
  <si>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</si>
  <si>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</si>
  <si>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</si>
  <si>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</si>
  <si>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</si>
  <si>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</si>
  <si>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</si>
  <si>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</si>
  <si>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</si>
  <si>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</si>
  <si>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</si>
  <si>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</si>
  <si>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</si>
  <si>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</si>
  <si>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</si>
  <si>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</si>
  <si>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</si>
  <si>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</si>
  <si>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</si>
  <si>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</si>
  <si>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</si>
  <si>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</si>
  <si>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</si>
  <si>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</si>
  <si>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</si>
  <si>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</si>
  <si>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</si>
  <si>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</si>
  <si>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</si>
  <si>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</si>
  <si>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</si>
  <si>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</si>
  <si>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</si>
  <si>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</si>
  <si>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</si>
  <si>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</si>
  <si>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</si>
  <si>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</si>
  <si>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</si>
  <si>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</si>
  <si>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</si>
  <si>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</si>
  <si>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</si>
  <si>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</si>
  <si>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</si>
  <si>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</si>
  <si>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</si>
  <si>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</si>
  <si>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</si>
  <si>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</si>
  <si>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</si>
  <si>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</si>
  <si>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</si>
  <si>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</si>
  <si>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</si>
  <si>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</si>
  <si>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</si>
  <si>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</si>
  <si>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</si>
  <si>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</si>
  <si>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</si>
  <si>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</si>
  <si>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</si>
  <si>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</si>
  <si>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</si>
  <si>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</si>
  <si>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</si>
  <si>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</si>
  <si>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</si>
  <si>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</si>
  <si>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</si>
  <si>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</si>
  <si>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</si>
  <si>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</si>
  <si>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</si>
  <si>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</si>
  <si>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</si>
  <si>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</si>
  <si>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</si>
  <si>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</si>
  <si>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</si>
  <si>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</si>
  <si>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</si>
  <si>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</si>
  <si>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</si>
  <si>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</si>
  <si>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</si>
  <si>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</si>
  <si>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</si>
  <si>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</si>
  <si>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</si>
  <si>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</si>
  <si>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</si>
  <si>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</si>
  <si>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</si>
  <si>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</si>
  <si>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</si>
  <si>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</si>
  <si>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</si>
  <si>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</si>
  <si>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</si>
  <si>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</si>
  <si>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</si>
  <si>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</si>
  <si>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</si>
  <si>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</si>
  <si>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</si>
  <si>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</si>
  <si>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</si>
  <si>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</si>
  <si>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</si>
  <si>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</si>
  <si>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</si>
  <si>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</si>
  <si>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</si>
  <si>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</si>
  <si>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</si>
  <si>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</si>
  <si>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</si>
  <si>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</si>
  <si>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</si>
  <si>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</si>
  <si>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</si>
  <si>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</si>
  <si>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</si>
  <si>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</si>
  <si>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</si>
  <si>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</si>
  <si>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</si>
  <si>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</si>
  <si>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</si>
  <si>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</si>
  <si>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</si>
  <si>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</si>
  <si>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</si>
  <si>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</si>
  <si>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</si>
  <si>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</si>
  <si>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</si>
  <si>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</si>
  <si>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</si>
  <si>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</si>
  <si>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</si>
  <si>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</si>
  <si>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</si>
  <si>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</si>
  <si>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</si>
  <si>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</si>
  <si>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</si>
  <si>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</si>
  <si>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</si>
  <si>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</si>
  <si>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</si>
  <si>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</si>
  <si>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</si>
  <si>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</si>
  <si>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</si>
  <si>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</si>
  <si>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</si>
  <si>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</si>
  <si>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</si>
  <si>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</si>
  <si>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</si>
  <si>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</si>
  <si>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</si>
  <si>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</si>
  <si>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</si>
  <si>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</si>
  <si>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</si>
  <si>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</si>
  <si>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</si>
  <si>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</si>
  <si>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</si>
  <si>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</si>
  <si>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</si>
  <si>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</si>
  <si>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</si>
  <si>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</si>
  <si>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</si>
  <si>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</si>
  <si>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</si>
  <si>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</si>
  <si>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</si>
  <si>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</si>
  <si>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</si>
  <si>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</si>
  <si>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</si>
  <si>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</si>
  <si>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</si>
  <si>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</si>
  <si>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</si>
  <si>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</si>
  <si>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</si>
  <si>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</si>
  <si>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</si>
  <si>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</si>
  <si>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</si>
  <si>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</si>
  <si>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</si>
  <si>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</si>
  <si>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</si>
  <si>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</si>
  <si>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</si>
  <si>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</si>
  <si>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</si>
  <si>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</si>
  <si>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</si>
  <si>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</si>
  <si>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</si>
  <si>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</si>
  <si>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</si>
  <si>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</si>
  <si>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</si>
  <si>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</si>
  <si>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</si>
  <si>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</si>
  <si>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</si>
  <si>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</si>
  <si>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</si>
  <si>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</si>
  <si>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</si>
  <si>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</si>
  <si>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</si>
  <si>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</si>
  <si>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</si>
  <si>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</si>
  <si>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</si>
  <si>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</si>
  <si>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</si>
  <si>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</si>
  <si>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</si>
  <si>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</si>
  <si>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</si>
  <si>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</si>
  <si>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</si>
  <si>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</si>
  <si>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</si>
  <si>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</si>
  <si>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</si>
  <si>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</si>
  <si>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</si>
  <si>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</si>
  <si>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</si>
  <si>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</si>
  <si>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</si>
  <si>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</si>
  <si>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</si>
  <si>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</si>
  <si>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</si>
  <si>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</si>
  <si>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</si>
  <si>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</si>
  <si>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</si>
  <si>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</si>
  <si>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</si>
  <si>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</si>
  <si>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</si>
  <si>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</si>
  <si>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</si>
  <si>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</si>
  <si>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</si>
  <si>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</si>
  <si>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</si>
  <si>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</si>
  <si>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</si>
  <si>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</si>
  <si>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</si>
  <si>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</si>
  <si>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</si>
  <si>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</si>
  <si>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</si>
  <si>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</si>
  <si>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</si>
  <si>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</si>
  <si>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</si>
  <si>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</si>
  <si>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</si>
  <si>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</si>
  <si>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</si>
  <si>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</si>
  <si>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</si>
  <si>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</si>
  <si>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</si>
  <si>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</si>
  <si>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</si>
  <si>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</si>
  <si>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</si>
  <si>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</si>
  <si>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</si>
  <si>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</si>
  <si>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</si>
  <si>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</si>
  <si>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</si>
  <si>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</si>
  <si>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</si>
  <si>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</si>
  <si>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</si>
  <si>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</si>
  <si>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</si>
  <si>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</si>
  <si>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</si>
  <si>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</si>
  <si>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</si>
  <si>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</si>
  <si>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</si>
  <si>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</si>
  <si>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</si>
  <si>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</si>
  <si>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</si>
  <si>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</si>
  <si>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</si>
  <si>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</si>
  <si>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</si>
  <si>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</si>
  <si>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</si>
  <si>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</si>
  <si>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</si>
  <si>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</si>
  <si>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</si>
  <si>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</si>
  <si>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</si>
  <si>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</si>
  <si>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</si>
  <si>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</si>
  <si>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</si>
  <si>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</si>
  <si>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</si>
  <si>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</si>
  <si>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</si>
  <si>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</si>
  <si>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</si>
  <si>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</si>
  <si>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</si>
  <si>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</si>
  <si>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</si>
  <si>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</si>
  <si>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</si>
  <si>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</si>
  <si>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</si>
  <si>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</si>
  <si>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</si>
  <si>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</si>
  <si>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</si>
  <si>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</si>
  <si>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</si>
  <si>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</si>
  <si>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</si>
  <si>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</si>
  <si>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</si>
  <si>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</si>
  <si>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</si>
  <si>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</si>
  <si>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</si>
  <si>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</si>
  <si>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</si>
  <si>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</si>
  <si>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</si>
  <si>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</si>
  <si>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</si>
  <si>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</si>
  <si>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</si>
  <si>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</si>
  <si>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</si>
  <si>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</si>
  <si>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</si>
  <si>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</si>
  <si>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</si>
  <si>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</si>
  <si>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</si>
  <si>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</si>
  <si>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</si>
  <si>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</si>
  <si>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</si>
  <si>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</si>
  <si>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</si>
  <si>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</si>
  <si>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</si>
  <si>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</si>
  <si>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</si>
  <si>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</si>
  <si>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</si>
  <si>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</si>
  <si>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</si>
  <si>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</si>
  <si>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</si>
  <si>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</si>
  <si>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</si>
  <si>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</si>
  <si>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</si>
  <si>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</si>
  <si>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</si>
  <si>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</si>
  <si>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</si>
  <si>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</si>
  <si>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</si>
  <si>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</si>
  <si>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</si>
  <si>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</si>
  <si>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</si>
  <si>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</si>
  <si>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</si>
  <si>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</si>
  <si>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</si>
  <si>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</si>
  <si>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</si>
  <si>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</si>
  <si>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</si>
  <si>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</si>
  <si>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</si>
  <si>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</si>
  <si>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</si>
  <si>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</si>
  <si>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</si>
  <si>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</si>
  <si>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</si>
  <si>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</si>
  <si>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</si>
  <si>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</si>
  <si>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</si>
  <si>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</si>
  <si>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</si>
  <si>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</si>
  <si>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</si>
  <si>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</si>
  <si>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</si>
  <si>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</si>
  <si>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</si>
  <si>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</si>
  <si>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</si>
  <si>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</si>
  <si>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</si>
  <si>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</si>
  <si>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</si>
  <si>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</si>
  <si>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</si>
  <si>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</si>
  <si>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</si>
  <si>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</si>
  <si>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</si>
  <si>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</si>
  <si>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</si>
  <si>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</si>
  <si>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</si>
  <si>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</si>
  <si>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</si>
  <si>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</si>
  <si>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</si>
  <si>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</si>
  <si>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</si>
  <si>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</si>
  <si>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</si>
  <si>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</si>
  <si>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</si>
  <si>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</si>
  <si>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</si>
  <si>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</si>
  <si>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</si>
  <si>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</si>
  <si>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</si>
  <si>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</si>
  <si>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</si>
  <si>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</si>
  <si>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</si>
  <si>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</si>
  <si>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</si>
  <si>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</si>
  <si>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</si>
  <si>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</si>
  <si>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</si>
  <si>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</si>
  <si>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</si>
  <si>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</si>
  <si>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</si>
  <si>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</si>
  <si>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</si>
  <si>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</si>
  <si>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</si>
  <si>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</si>
  <si>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</si>
  <si>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</si>
  <si>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</si>
  <si>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</si>
  <si>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</si>
  <si>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</si>
  <si>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</si>
  <si>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</si>
  <si>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</si>
  <si>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</si>
  <si>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</si>
  <si>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</si>
  <si>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</si>
  <si>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</si>
  <si>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</si>
  <si>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</si>
  <si>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</si>
  <si>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</si>
  <si>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</si>
  <si>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</si>
  <si>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</si>
  <si>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</si>
  <si>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</si>
  <si>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</si>
  <si>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</si>
  <si>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</si>
  <si>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</si>
  <si>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</si>
  <si>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</si>
  <si>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</si>
  <si>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</si>
  <si>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</si>
  <si>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</si>
  <si>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</si>
  <si>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</si>
  <si>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</si>
  <si>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</si>
  <si>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</si>
  <si>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</si>
  <si>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</si>
  <si>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</si>
  <si>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</si>
  <si>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</si>
  <si>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</si>
  <si>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</si>
  <si>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</si>
  <si>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</si>
  <si>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</si>
  <si>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</si>
  <si>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</si>
  <si>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</si>
  <si>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</si>
  <si>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</si>
  <si>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</si>
  <si>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</si>
  <si>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</si>
  <si>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</si>
  <si>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</si>
  <si>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</si>
  <si>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</si>
  <si>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</si>
  <si>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</si>
  <si>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</si>
  <si>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</si>
  <si>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</si>
  <si>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</si>
  <si>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</si>
  <si>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</si>
  <si>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</si>
  <si>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</si>
  <si>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</si>
  <si>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</si>
  <si>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</si>
  <si>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</si>
  <si>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</si>
  <si>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</si>
  <si>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</si>
  <si>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</si>
  <si>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</si>
  <si>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</si>
  <si>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</si>
  <si>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</si>
  <si>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</si>
  <si>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</si>
  <si>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</si>
  <si>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</si>
  <si>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</si>
  <si>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</si>
  <si>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</si>
  <si>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</si>
  <si>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</si>
  <si>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</si>
  <si>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</si>
  <si>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</si>
  <si>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</si>
  <si>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</si>
  <si>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</si>
  <si>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</si>
  <si>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</si>
  <si>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</si>
  <si>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</si>
  <si>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</si>
  <si>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</si>
  <si>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</si>
  <si>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</si>
  <si>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</si>
  <si>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</si>
  <si>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</si>
  <si>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</si>
  <si>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</si>
  <si>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</si>
  <si>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</si>
  <si>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</si>
  <si>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</si>
  <si>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</si>
  <si>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</si>
  <si>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</si>
  <si>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</si>
  <si>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</si>
  <si>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</si>
  <si>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</si>
  <si>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</si>
  <si>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</si>
  <si>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</si>
  <si>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</si>
  <si>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</si>
  <si>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</si>
  <si>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</si>
  <si>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</si>
  <si>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</si>
  <si>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</si>
  <si>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</si>
  <si>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</si>
  <si>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</si>
  <si>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</si>
  <si>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</si>
  <si>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</si>
  <si>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</si>
  <si>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</si>
  <si>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</si>
  <si>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</si>
  <si>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</si>
  <si>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</si>
  <si>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</si>
  <si>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</si>
  <si>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</si>
  <si>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</si>
  <si>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</si>
  <si>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</si>
  <si>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</si>
  <si>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</si>
  <si>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</si>
  <si>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</si>
  <si>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</si>
  <si>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</si>
  <si>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</si>
  <si>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</si>
  <si>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</si>
  <si>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</si>
  <si>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</si>
  <si>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</si>
  <si>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</si>
  <si>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</si>
  <si>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</si>
  <si>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</si>
  <si>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</si>
  <si>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</si>
  <si>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</si>
  <si>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</si>
  <si>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</si>
  <si>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</si>
  <si>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</si>
  <si>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</si>
  <si>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</si>
  <si>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</si>
  <si>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</si>
  <si>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</si>
  <si>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</si>
  <si>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</si>
  <si>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</si>
  <si>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</si>
  <si>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</si>
  <si>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</si>
  <si>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</si>
  <si>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</si>
  <si>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</si>
  <si>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</si>
  <si>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</si>
  <si>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</si>
  <si>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</si>
  <si>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</si>
  <si>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</si>
  <si>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</si>
  <si>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</si>
  <si>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</si>
  <si>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</si>
  <si>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</si>
  <si>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</si>
  <si>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</si>
  <si>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</si>
  <si>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</si>
  <si>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</si>
  <si>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</si>
  <si>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</si>
  <si>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</si>
  <si>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</si>
  <si>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</si>
  <si>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</si>
  <si>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</si>
  <si>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</si>
  <si>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</si>
  <si>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</si>
  <si>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</si>
  <si>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</si>
  <si>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</si>
  <si>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</si>
  <si>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</si>
  <si>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</si>
  <si>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</si>
  <si>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</si>
  <si>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</si>
  <si>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</si>
  <si>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</si>
  <si>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</si>
  <si>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</si>
  <si>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</si>
  <si>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</si>
  <si>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</si>
  <si>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</si>
  <si>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</si>
  <si>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</si>
  <si>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</si>
  <si>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</si>
  <si>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</si>
  <si>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</si>
  <si>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</si>
  <si>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</si>
  <si>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</si>
  <si>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</si>
  <si>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</si>
  <si>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</si>
  <si>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</si>
  <si>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</si>
  <si>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</si>
  <si>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</si>
  <si>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</si>
  <si>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</si>
  <si>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</si>
  <si>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</si>
  <si>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</si>
  <si>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</si>
  <si>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</si>
  <si>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</si>
  <si>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</si>
  <si>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</si>
  <si>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</si>
  <si>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</si>
  <si>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</si>
  <si>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</si>
  <si>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</si>
  <si>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</si>
  <si>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</si>
  <si>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</si>
  <si>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</si>
  <si>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</si>
  <si>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</si>
  <si>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</si>
  <si>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</si>
  <si>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</si>
  <si>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</si>
  <si>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</si>
  <si>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</si>
  <si>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</si>
  <si>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</si>
  <si>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</si>
  <si>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</si>
  <si>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</si>
  <si>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</si>
  <si>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</si>
  <si>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</si>
  <si>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</si>
  <si>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</si>
  <si>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</si>
  <si>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</si>
  <si>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</si>
  <si>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</si>
  <si>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</si>
  <si>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</si>
  <si>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</si>
  <si>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</si>
  <si>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</si>
  <si>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</si>
  <si>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</si>
  <si>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</si>
  <si>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</si>
  <si>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</si>
  <si>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</si>
  <si>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</si>
  <si>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</si>
  <si>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</si>
  <si>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</si>
  <si>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</si>
  <si>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</si>
  <si>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</si>
  <si>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</si>
  <si>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</si>
  <si>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</si>
  <si>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</si>
  <si>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</si>
  <si>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</si>
  <si>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</si>
  <si>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</si>
  <si>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</si>
  <si>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</si>
  <si>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</si>
  <si>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</si>
  <si>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</si>
  <si>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</si>
  <si>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</si>
  <si>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</si>
  <si>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</si>
  <si>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</si>
  <si>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</si>
  <si>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</si>
  <si>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</si>
  <si>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</si>
  <si>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</si>
  <si>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</si>
  <si>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</si>
  <si>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</si>
  <si>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</si>
  <si>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</si>
  <si>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</si>
  <si>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</si>
  <si>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</si>
  <si>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</si>
  <si>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</si>
  <si>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</si>
  <si>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</si>
  <si>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</si>
  <si>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</si>
  <si>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</si>
  <si>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</si>
  <si>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</si>
  <si>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</si>
  <si>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</si>
  <si>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</si>
  <si>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</si>
  <si>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</si>
  <si>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</si>
  <si>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</si>
  <si>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</si>
  <si>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</si>
  <si>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</si>
  <si>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</si>
  <si>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</si>
  <si>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</si>
  <si>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</si>
  <si>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</si>
  <si>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</si>
  <si>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</si>
  <si>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</si>
  <si>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</si>
  <si>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</si>
  <si>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</si>
  <si>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</si>
  <si>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</si>
  <si>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</si>
  <si>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</si>
  <si>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</si>
  <si>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</si>
  <si>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</si>
  <si>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</si>
  <si>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</si>
  <si>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</si>
  <si>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</si>
  <si>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</si>
  <si>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</si>
  <si>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</si>
  <si>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</si>
  <si>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</si>
  <si>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</si>
  <si>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</si>
  <si>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</si>
  <si>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</si>
  <si>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</si>
  <si>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</si>
  <si>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</si>
  <si>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</si>
  <si>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</si>
  <si>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</si>
  <si>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</si>
  <si>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</si>
  <si>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</si>
  <si>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</si>
  <si>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</si>
  <si>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</si>
  <si>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</si>
  <si>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</si>
  <si>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</si>
  <si>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</si>
  <si>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</si>
  <si>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</si>
  <si>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</si>
  <si>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</si>
  <si>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</si>
  <si>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</si>
  <si>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</si>
  <si>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</si>
  <si>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</si>
  <si>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</si>
  <si>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</si>
  <si>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</si>
  <si>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</si>
  <si>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</si>
  <si>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</si>
  <si>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</si>
  <si>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</si>
  <si>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</si>
  <si>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</si>
  <si>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</si>
  <si>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</si>
  <si>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</si>
  <si>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</si>
  <si>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</si>
  <si>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</si>
  <si>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</si>
  <si>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</si>
  <si>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</si>
  <si>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</si>
  <si>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</si>
  <si>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</si>
  <si>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</si>
  <si>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</si>
  <si>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</si>
  <si>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</si>
  <si>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</si>
  <si>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</si>
  <si>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</si>
  <si>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</si>
  <si>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</si>
  <si>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</si>
  <si>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</si>
  <si>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</si>
  <si>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</si>
  <si>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</si>
  <si>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</si>
  <si>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</si>
  <si>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</si>
  <si>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</si>
  <si>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</si>
  <si>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</si>
  <si>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</si>
  <si>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</si>
  <si>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</si>
  <si>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</si>
  <si>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</si>
  <si>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</si>
  <si>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</si>
  <si>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</si>
  <si>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</si>
  <si>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</si>
  <si>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</si>
  <si>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</si>
  <si>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</si>
  <si>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</si>
  <si>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</si>
  <si>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</si>
  <si>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</si>
  <si>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</si>
  <si>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</si>
  <si>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</si>
  <si>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</si>
  <si>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</si>
  <si>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</si>
  <si>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</si>
  <si>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</si>
  <si>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</si>
  <si>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</si>
  <si>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</si>
  <si>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</si>
  <si>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</si>
  <si>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</si>
  <si>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</si>
  <si>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</si>
  <si>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</si>
  <si>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</si>
  <si>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</si>
  <si>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</si>
  <si>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</si>
  <si>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</si>
  <si>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</si>
  <si>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</si>
  <si>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</si>
  <si>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</si>
  <si>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</si>
  <si>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</si>
  <si>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</si>
  <si>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</si>
  <si>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</si>
  <si>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</si>
  <si>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</si>
  <si>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</si>
  <si>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</si>
  <si>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</si>
  <si>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</si>
  <si>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</si>
  <si>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</si>
  <si>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</si>
  <si>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</si>
  <si>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</si>
  <si>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</si>
  <si>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</si>
  <si>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</si>
  <si>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</si>
  <si>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</si>
  <si>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</si>
  <si>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</si>
  <si>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</si>
  <si>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</si>
  <si>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</si>
  <si>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</si>
  <si>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</si>
  <si>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</si>
  <si>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</si>
  <si>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</si>
  <si>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</si>
  <si>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</si>
  <si>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</si>
  <si>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</si>
  <si>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</si>
  <si>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</si>
  <si>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</si>
  <si>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</si>
  <si>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</si>
  <si>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</si>
  <si>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</si>
  <si>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</si>
  <si>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</si>
  <si>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</si>
  <si>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</si>
  <si>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</si>
  <si>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</si>
  <si>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</si>
  <si>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</si>
  <si>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</si>
  <si>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</si>
  <si>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</si>
  <si>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</si>
  <si>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</si>
  <si>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</si>
  <si>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</si>
  <si>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</si>
  <si>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</si>
  <si>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</si>
  <si>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</si>
  <si>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</si>
  <si>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</si>
  <si>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</si>
  <si>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</si>
  <si>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</si>
  <si>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</si>
  <si>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</si>
  <si>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</si>
  <si>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</si>
  <si>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</si>
  <si>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</si>
  <si>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</si>
  <si>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</si>
  <si>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</si>
  <si>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</si>
  <si>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</si>
  <si>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</si>
  <si>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</si>
  <si>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</si>
  <si>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</si>
  <si>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</si>
  <si>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</si>
  <si>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</si>
  <si>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</si>
  <si>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</si>
  <si>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</si>
  <si>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</si>
  <si>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</si>
  <si>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</si>
  <si>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</si>
  <si>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</si>
  <si>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</si>
  <si>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</si>
  <si>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</si>
  <si>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</si>
  <si>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</si>
  <si>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</si>
  <si>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</si>
  <si>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</si>
  <si>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</si>
  <si>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</si>
  <si>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</si>
  <si>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</si>
  <si>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</si>
  <si>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</si>
  <si>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</si>
  <si>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</si>
  <si>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</si>
  <si>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</si>
  <si>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</si>
  <si>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</si>
  <si>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</si>
  <si>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</si>
  <si>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</si>
  <si>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</si>
  <si>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</si>
  <si>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</si>
  <si>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</si>
  <si>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</si>
  <si>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</si>
  <si>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</si>
  <si>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</si>
  <si>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</si>
  <si>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</si>
  <si>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</si>
  <si>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</si>
  <si>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</si>
  <si>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</si>
  <si>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</si>
  <si>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</si>
  <si>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</si>
  <si>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</si>
  <si>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</si>
  <si>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</si>
  <si>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</si>
  <si>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</si>
  <si>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</si>
  <si>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</si>
  <si>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</si>
  <si>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</si>
  <si>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</si>
  <si>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</si>
  <si>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</si>
  <si>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</si>
  <si>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</si>
  <si>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</si>
  <si>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</si>
  <si>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</si>
  <si>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</si>
  <si>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</si>
  <si>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</si>
  <si>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</si>
  <si>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</si>
  <si>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</si>
  <si>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</si>
  <si>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</si>
  <si>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</si>
  <si>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</si>
  <si>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</si>
  <si>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</si>
  <si>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</si>
  <si>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</si>
  <si>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</si>
  <si>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</si>
  <si>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</si>
  <si>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</si>
  <si>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</si>
  <si>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</si>
  <si>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</si>
  <si>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</si>
  <si>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</si>
  <si>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</si>
  <si>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</si>
  <si>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</si>
  <si>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</si>
  <si>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</si>
  <si>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</si>
  <si>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</si>
  <si>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</si>
  <si>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</si>
  <si>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</si>
  <si>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</si>
  <si>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</si>
  <si>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</si>
  <si>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</si>
  <si>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</si>
  <si>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</si>
  <si>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</si>
  <si>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</si>
  <si>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</si>
  <si>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</si>
  <si>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</si>
  <si>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</si>
  <si>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</si>
  <si>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</si>
  <si>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</si>
  <si>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</si>
  <si>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</si>
  <si>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</si>
  <si>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</si>
  <si>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</si>
  <si>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</si>
  <si>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</si>
  <si>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</si>
  <si>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</si>
  <si>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</si>
  <si>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</si>
  <si>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</si>
  <si>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</si>
  <si>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</si>
  <si>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</si>
  <si>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</si>
  <si>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</si>
  <si>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</si>
  <si>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</si>
  <si>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</si>
  <si>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</si>
  <si>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</si>
  <si>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</si>
  <si>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</si>
  <si>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</si>
  <si>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</si>
  <si>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</si>
  <si>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</si>
  <si>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</si>
  <si>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</si>
  <si>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</si>
  <si>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</si>
  <si>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</si>
  <si>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</si>
  <si>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</si>
  <si>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</si>
  <si>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</si>
  <si>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</si>
  <si>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</si>
  <si>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</si>
  <si>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</si>
  <si>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</si>
  <si>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</si>
  <si>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</si>
  <si>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</si>
  <si>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</si>
  <si>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</si>
  <si>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</si>
  <si>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</si>
  <si>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</si>
  <si>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</si>
  <si>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</si>
  <si>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</si>
  <si>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</si>
  <si>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</si>
  <si>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</si>
  <si>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</si>
  <si>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</si>
  <si>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</si>
  <si>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</si>
  <si>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</si>
  <si>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</si>
  <si>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</si>
  <si>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</si>
  <si>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</si>
  <si>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</si>
  <si>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</si>
  <si>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</si>
  <si>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</si>
  <si>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</si>
  <si>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</si>
  <si>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</si>
  <si>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</si>
  <si>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</si>
  <si>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</si>
  <si>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</si>
  <si>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</si>
  <si>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</si>
  <si>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</si>
  <si>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</si>
  <si>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</si>
  <si>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</si>
  <si>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</si>
  <si>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</si>
  <si>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</si>
  <si>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</si>
  <si>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</si>
  <si>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</si>
  <si>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</si>
  <si>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</si>
  <si>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</si>
  <si>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</si>
  <si>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</si>
  <si>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</si>
  <si>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</si>
  <si>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</si>
  <si>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</si>
  <si>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</si>
  <si>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</si>
  <si>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</si>
  <si>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</si>
  <si>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</si>
  <si>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</si>
  <si>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</si>
  <si>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</si>
  <si>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</si>
  <si>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</si>
  <si>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</si>
  <si>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</si>
  <si>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</si>
  <si>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</si>
  <si>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</si>
  <si>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</si>
  <si>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</si>
  <si>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</si>
  <si>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</si>
  <si>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</si>
  <si>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</si>
  <si>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</si>
  <si>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</si>
  <si>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</si>
  <si>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</si>
  <si>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</si>
  <si>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</si>
  <si>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</si>
  <si>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</si>
  <si>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</si>
  <si>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</si>
  <si>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</si>
  <si>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</si>
  <si>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</si>
  <si>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</si>
  <si>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</si>
  <si>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</si>
  <si>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</si>
  <si>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</si>
  <si>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</si>
  <si>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</si>
  <si>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</si>
  <si>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</si>
  <si>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</si>
  <si>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</si>
  <si>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</si>
  <si>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</si>
  <si>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</si>
  <si>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</si>
  <si>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</si>
  <si>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</si>
  <si>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</si>
  <si>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</si>
  <si>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</si>
  <si>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</si>
  <si>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</si>
  <si>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</si>
  <si>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</si>
  <si>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</si>
  <si>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</si>
  <si>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</si>
  <si>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</si>
  <si>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</si>
  <si>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</si>
  <si>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</si>
  <si>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</si>
  <si>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</si>
  <si>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</si>
  <si>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</si>
  <si>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</si>
  <si>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</si>
  <si>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</si>
  <si>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</si>
  <si>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</si>
  <si>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</si>
  <si>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</si>
  <si>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</si>
  <si>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</si>
  <si>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</si>
  <si>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</si>
  <si>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</si>
  <si>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</si>
  <si>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</si>
  <si>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</si>
  <si>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</si>
  <si>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</si>
  <si>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</si>
  <si>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</si>
  <si>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</si>
  <si>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</si>
  <si>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</si>
  <si>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</si>
  <si>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</si>
  <si>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</si>
  <si>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</si>
  <si>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</si>
  <si>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</si>
  <si>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</si>
  <si>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</si>
  <si>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</si>
  <si>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</si>
  <si>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</si>
  <si>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</si>
  <si>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</si>
  <si>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</si>
  <si>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</si>
  <si>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</si>
  <si>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</si>
  <si>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</si>
  <si>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</si>
  <si>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</si>
  <si>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</si>
  <si>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</si>
  <si>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</si>
  <si>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</si>
  <si>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</si>
  <si>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</si>
  <si>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</si>
  <si>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</si>
  <si>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</si>
  <si>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</si>
  <si>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</si>
  <si>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</si>
  <si>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</si>
  <si>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</si>
  <si>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</si>
  <si>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</si>
  <si>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</si>
  <si>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</si>
  <si>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</si>
  <si>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</si>
  <si>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</si>
  <si>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</si>
  <si>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</si>
  <si>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</si>
  <si>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</si>
  <si>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</si>
  <si>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</si>
  <si>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</si>
  <si>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</si>
  <si>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</si>
  <si>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</si>
  <si>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</si>
  <si>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</si>
  <si>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</si>
  <si>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</si>
  <si>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</si>
  <si>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</si>
  <si>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</si>
  <si>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</si>
  <si>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</si>
  <si>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</si>
  <si>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</si>
  <si>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</si>
  <si>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</si>
  <si>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</si>
  <si>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</si>
  <si>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</si>
  <si>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</si>
  <si>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</si>
  <si>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</si>
  <si>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</si>
  <si>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</si>
  <si>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</si>
  <si>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</si>
  <si>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</si>
  <si>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</si>
  <si>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</si>
  <si>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</si>
  <si>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</si>
  <si>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</si>
  <si>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</si>
  <si>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</si>
  <si>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</si>
  <si>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</si>
  <si>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</si>
  <si>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</si>
  <si>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</si>
  <si>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</si>
  <si>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</si>
  <si>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</si>
  <si>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</si>
  <si>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</si>
  <si>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</si>
  <si>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</si>
  <si>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</si>
  <si>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</si>
  <si>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</si>
  <si>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</si>
  <si>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</si>
  <si>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</si>
  <si>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</si>
  <si>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</si>
  <si>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</si>
  <si>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</si>
  <si>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</si>
  <si>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</si>
  <si>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</si>
  <si>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</si>
  <si>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</si>
  <si>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</si>
  <si>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</si>
  <si>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</si>
  <si>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</si>
  <si>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</si>
  <si>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</si>
  <si>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</si>
  <si>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</si>
  <si>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</si>
  <si>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</si>
  <si>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</si>
  <si>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</si>
  <si>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</si>
  <si>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</si>
  <si>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</si>
  <si>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</si>
  <si>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</si>
  <si>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</si>
  <si>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</si>
  <si>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</si>
  <si>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</si>
  <si>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</si>
  <si>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</si>
  <si>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</si>
  <si>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</si>
  <si>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</si>
  <si>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</si>
  <si>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</si>
  <si>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</si>
  <si>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</si>
  <si>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</si>
  <si>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</si>
  <si>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</si>
  <si>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</si>
  <si>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</si>
  <si>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</si>
  <si>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</si>
  <si>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</si>
  <si>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</si>
  <si>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</si>
  <si>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</si>
  <si>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</si>
  <si>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</si>
  <si>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</si>
  <si>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</si>
  <si>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</si>
  <si>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</si>
  <si>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</si>
  <si>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</si>
  <si>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</si>
  <si>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</si>
  <si>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</si>
  <si>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</si>
  <si>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</si>
  <si>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</si>
  <si>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</si>
  <si>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</si>
  <si>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</si>
  <si>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</si>
  <si>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</si>
  <si>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</si>
  <si>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</si>
  <si>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</si>
  <si>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</si>
  <si>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</si>
  <si>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</si>
  <si>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</si>
  <si>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</si>
  <si>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</si>
  <si>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</si>
  <si>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</si>
  <si>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</si>
  <si>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</si>
  <si>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</si>
  <si>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</si>
  <si>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</si>
  <si>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</si>
  <si>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</si>
  <si>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</si>
  <si>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</si>
  <si>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</si>
  <si>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</si>
  <si>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</si>
  <si>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</si>
  <si>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</si>
  <si>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</si>
  <si>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</si>
  <si>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</si>
  <si>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</si>
  <si>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</si>
  <si>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</si>
  <si>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</si>
  <si>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</si>
  <si>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</si>
  <si>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</si>
  <si>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</si>
  <si>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</si>
  <si>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</si>
  <si>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</si>
  <si>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</si>
  <si>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</si>
  <si>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</si>
  <si>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</si>
  <si>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</si>
  <si>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</si>
  <si>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</si>
  <si>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</si>
  <si>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</si>
  <si>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</si>
  <si>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</si>
  <si>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</si>
  <si>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</si>
  <si>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</si>
  <si>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</si>
  <si>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</si>
  <si>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</si>
  <si>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</si>
  <si>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</si>
  <si>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</si>
  <si>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</si>
  <si>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</si>
  <si>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</si>
  <si>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</si>
  <si>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</si>
  <si>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</si>
  <si>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</si>
  <si>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</si>
  <si>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</si>
  <si>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</si>
  <si>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</si>
  <si>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</si>
  <si>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</si>
  <si>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</si>
  <si>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</si>
  <si>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</si>
  <si>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</si>
  <si>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</si>
  <si>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</si>
  <si>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</si>
  <si>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</si>
  <si>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</si>
  <si>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</si>
  <si>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</si>
  <si>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</si>
  <si>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</si>
  <si>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</si>
  <si>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</si>
  <si>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</si>
  <si>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</si>
  <si>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</si>
  <si>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</si>
  <si>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</si>
  <si>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</si>
  <si>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</si>
  <si>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</si>
  <si>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</si>
  <si>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</si>
  <si>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</si>
  <si>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</si>
  <si>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</si>
  <si>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</si>
  <si>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</si>
  <si>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</si>
  <si>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</si>
  <si>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</si>
  <si>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</si>
  <si>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</si>
  <si>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</si>
  <si>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</si>
  <si>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</si>
  <si>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</si>
  <si>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</si>
  <si>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</si>
  <si>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</si>
  <si>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</si>
  <si>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</si>
  <si>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</si>
  <si>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</si>
  <si>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</si>
  <si>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</si>
  <si>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</si>
  <si>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</si>
  <si>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</si>
  <si>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</si>
  <si>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</si>
  <si>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</si>
  <si>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</si>
  <si>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</si>
  <si>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</si>
  <si>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</si>
  <si>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</si>
  <si>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</si>
  <si>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</si>
  <si>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</si>
  <si>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</si>
  <si>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</si>
  <si>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</si>
  <si>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</si>
  <si>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</si>
  <si>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</si>
  <si>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</si>
  <si>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</si>
  <si>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</si>
  <si>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</si>
  <si>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</si>
  <si>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</si>
  <si>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</si>
  <si>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</si>
  <si>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</si>
  <si>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</si>
  <si>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</si>
  <si>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</si>
  <si>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</si>
  <si>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</si>
  <si>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</si>
  <si>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</si>
  <si>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</si>
  <si>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</si>
  <si>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</si>
  <si>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</si>
  <si>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</si>
  <si>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</si>
  <si>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</si>
  <si>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</si>
  <si>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</si>
  <si>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</si>
  <si>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</si>
  <si>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</si>
  <si>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</si>
  <si>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</si>
  <si>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</si>
  <si>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</si>
  <si>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</si>
  <si>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</si>
  <si>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</si>
  <si>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</si>
  <si>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</si>
  <si>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</si>
  <si>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</si>
  <si>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</si>
  <si>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</si>
  <si>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</si>
  <si>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</si>
  <si>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</si>
  <si>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</si>
  <si>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</si>
  <si>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</si>
  <si>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</si>
  <si>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</si>
  <si>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</si>
  <si>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</si>
  <si>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</si>
  <si>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</si>
  <si>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</si>
  <si>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</si>
  <si>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</si>
  <si>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</si>
  <si>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</si>
  <si>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</si>
  <si>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</si>
  <si>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</si>
  <si>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</si>
  <si>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</si>
  <si>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</si>
  <si>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</si>
  <si>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</si>
  <si>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</si>
  <si>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</si>
  <si>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</si>
  <si>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</si>
  <si>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</si>
  <si>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</si>
  <si>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</si>
  <si>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</si>
  <si>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</si>
  <si>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</si>
  <si>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</si>
  <si>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</si>
  <si>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</si>
  <si>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</si>
  <si>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</si>
  <si>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</si>
  <si>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</si>
  <si>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</si>
  <si>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</si>
  <si>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</si>
  <si>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</si>
  <si>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</si>
  <si>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</si>
  <si>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</si>
  <si>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</si>
  <si>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</si>
  <si>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</si>
  <si>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</si>
  <si>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</si>
  <si>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</si>
  <si>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</si>
  <si>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</si>
  <si>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</si>
  <si>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</si>
  <si>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</si>
  <si>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</si>
  <si>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</si>
  <si>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</si>
  <si>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</si>
  <si>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</si>
  <si>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</si>
  <si>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</si>
  <si>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</si>
  <si>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</si>
  <si>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</si>
  <si>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</si>
  <si>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</si>
  <si>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</si>
  <si>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</si>
  <si>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</si>
  <si>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</si>
  <si>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</si>
  <si>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</si>
  <si>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</si>
  <si>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</si>
  <si>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</si>
  <si>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</si>
  <si>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</si>
  <si>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</si>
  <si>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</si>
  <si>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</si>
  <si>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</si>
  <si>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</si>
  <si>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</si>
  <si>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</si>
  <si>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</si>
  <si>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</si>
  <si>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</si>
  <si>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</si>
  <si>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</si>
  <si>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</si>
  <si>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</si>
  <si>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</si>
  <si>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</si>
  <si>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</si>
  <si>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</si>
  <si>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</si>
  <si>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</si>
  <si>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</si>
  <si>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</si>
  <si>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</si>
  <si>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</si>
  <si>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</si>
  <si>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</si>
  <si>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</si>
  <si>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</si>
  <si>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</si>
  <si>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</si>
  <si>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</si>
  <si>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</si>
  <si>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</si>
  <si>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</si>
  <si>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</si>
  <si>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</si>
  <si>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</si>
  <si>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</si>
  <si>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</si>
  <si>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</si>
  <si>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</si>
  <si>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</si>
  <si>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</si>
  <si>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</si>
  <si>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</si>
  <si>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</si>
  <si>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</si>
  <si>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</si>
  <si>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</si>
  <si>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</si>
  <si>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</si>
  <si>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</si>
  <si>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</si>
  <si>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</si>
  <si>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</si>
  <si>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</si>
  <si>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</si>
  <si>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</si>
  <si>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</si>
  <si>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</si>
  <si>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</si>
  <si>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</si>
  <si>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</si>
  <si>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</si>
  <si>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</si>
  <si>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</si>
  <si>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</si>
  <si>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</si>
  <si>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</si>
  <si>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</si>
  <si>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</si>
  <si>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</si>
  <si>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</si>
  <si>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</si>
  <si>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</si>
  <si>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</si>
  <si>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</si>
  <si>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</si>
  <si>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</si>
  <si>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</si>
  <si>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</si>
  <si>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</si>
  <si>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</si>
  <si>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</si>
  <si>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</si>
  <si>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</si>
  <si>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</si>
  <si>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</si>
  <si>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</si>
  <si>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</si>
  <si>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</si>
  <si>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</si>
  <si>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</si>
  <si>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</si>
  <si>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</si>
  <si>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</si>
  <si>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</si>
  <si>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</si>
  <si>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</si>
  <si>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</si>
  <si>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</si>
  <si>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</si>
  <si>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</si>
  <si>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</si>
  <si>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</si>
  <si>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</si>
  <si>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</si>
  <si>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</si>
  <si>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</si>
  <si>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</si>
  <si>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</si>
  <si>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</si>
  <si>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</si>
  <si>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</si>
  <si>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</si>
  <si>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</si>
  <si>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</si>
  <si>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</si>
  <si>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</si>
  <si>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</si>
  <si>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</si>
  <si>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</si>
  <si>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</si>
  <si>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</si>
  <si>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</si>
  <si>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</si>
  <si>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</si>
  <si>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</si>
  <si>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</si>
  <si>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</si>
  <si>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</si>
  <si>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</si>
  <si>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</si>
  <si>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</si>
  <si>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</si>
  <si>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</si>
  <si>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</si>
  <si>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</si>
  <si>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</si>
  <si>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</si>
  <si>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</si>
  <si>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</si>
  <si>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</si>
  <si>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</si>
  <si>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</si>
  <si>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</si>
  <si>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</si>
  <si>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</si>
  <si>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</si>
  <si>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</si>
  <si>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</si>
  <si>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</si>
  <si>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</si>
  <si>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</si>
  <si>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</si>
  <si>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</si>
  <si>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</si>
  <si>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</si>
  <si>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</si>
  <si>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</si>
  <si>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</si>
  <si>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</si>
  <si>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</si>
  <si>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</si>
  <si>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</si>
  <si>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</si>
  <si>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</si>
  <si>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</si>
  <si>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</si>
  <si>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</si>
  <si>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</si>
  <si>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</si>
  <si>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</si>
  <si>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</si>
  <si>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</si>
  <si>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</si>
  <si>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</si>
  <si>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</si>
  <si>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</si>
  <si>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</si>
  <si>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</si>
  <si>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</si>
  <si>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</si>
  <si>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</si>
  <si>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</si>
  <si>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</si>
  <si>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</si>
  <si>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</si>
  <si>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</si>
  <si>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</si>
  <si>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</si>
  <si>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</si>
  <si>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</si>
  <si>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</si>
  <si>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</si>
  <si>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</si>
  <si>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</si>
  <si>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</si>
  <si>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</si>
  <si>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</si>
  <si>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</si>
  <si>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</si>
  <si>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</si>
  <si>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</si>
  <si>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</si>
  <si>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</si>
  <si>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</si>
  <si>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</si>
  <si>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</si>
  <si>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</si>
  <si>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</si>
  <si>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</si>
  <si>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</si>
  <si>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</si>
  <si>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</si>
  <si>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</si>
  <si>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</si>
  <si>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</si>
  <si>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</si>
  <si>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</si>
  <si>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</si>
  <si>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</si>
  <si>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</si>
  <si>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</si>
  <si>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</si>
  <si>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</si>
  <si>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</si>
  <si>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</si>
  <si>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</si>
  <si>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</si>
  <si>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</si>
  <si>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</si>
  <si>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</si>
  <si>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</si>
  <si>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</si>
  <si>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</si>
  <si>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</si>
  <si>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</si>
  <si>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</si>
  <si>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</si>
  <si>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</si>
  <si>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</si>
  <si>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</si>
  <si>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</si>
  <si>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</si>
  <si>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</si>
  <si>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</si>
  <si>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</si>
  <si>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</si>
  <si>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</si>
  <si>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</si>
  <si>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</si>
  <si>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</si>
  <si>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</si>
  <si>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</si>
  <si>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</si>
  <si>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</si>
  <si>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</si>
  <si>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</si>
  <si>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</si>
  <si>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</si>
  <si>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</si>
  <si>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</si>
  <si>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</si>
  <si>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</si>
  <si>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</si>
  <si>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</si>
  <si>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</si>
  <si>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</si>
  <si>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</si>
  <si>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</si>
  <si>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</si>
  <si>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</si>
  <si>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</si>
  <si>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</si>
  <si>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</si>
  <si>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</si>
  <si>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</si>
  <si>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</si>
  <si>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</si>
  <si>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</si>
  <si>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</si>
  <si>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</si>
  <si>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</si>
  <si>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</si>
  <si>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</si>
  <si>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</si>
  <si>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</si>
  <si>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</si>
  <si>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</si>
  <si>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</si>
  <si>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</si>
  <si>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</si>
  <si>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</si>
  <si>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</si>
  <si>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</si>
  <si>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</si>
  <si>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</si>
  <si>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</si>
  <si>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</si>
  <si>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</si>
  <si>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</si>
  <si>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</si>
  <si>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</si>
  <si>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</si>
  <si>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</si>
  <si>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</si>
  <si>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</si>
  <si>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</si>
  <si>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</si>
  <si>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</si>
  <si>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</si>
  <si>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</si>
  <si>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</si>
  <si>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</si>
  <si>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</si>
  <si>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</si>
  <si>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</si>
  <si>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</si>
  <si>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</si>
  <si>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</si>
  <si>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</si>
  <si>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</si>
  <si>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</si>
  <si>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</si>
  <si>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</si>
  <si>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</si>
  <si>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</si>
  <si>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</si>
  <si>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</si>
  <si>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</si>
  <si>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</si>
  <si>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</si>
  <si>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</si>
  <si>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</si>
  <si>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</si>
  <si>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</si>
  <si>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</si>
  <si>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</si>
  <si>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</si>
  <si>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</si>
  <si>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</si>
  <si>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</si>
  <si>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</si>
  <si>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</si>
  <si>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</si>
  <si>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</si>
  <si>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</si>
  <si>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</si>
  <si>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</si>
  <si>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</si>
  <si>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</si>
  <si>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</si>
  <si>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</si>
  <si>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</si>
  <si>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</si>
  <si>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</si>
  <si>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</si>
  <si>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</si>
  <si>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</si>
  <si>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</si>
  <si>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</si>
  <si>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</si>
  <si>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</si>
  <si>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</si>
  <si>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</si>
  <si>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</si>
  <si>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</si>
  <si>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</si>
  <si>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</si>
  <si>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</si>
  <si>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</si>
  <si>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</si>
  <si>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</si>
  <si>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</si>
  <si>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</si>
  <si>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</si>
  <si>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</si>
  <si>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</si>
  <si>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</si>
  <si>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</si>
  <si>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</si>
  <si>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</si>
  <si>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</si>
  <si>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</si>
  <si>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</si>
  <si>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</si>
  <si>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</si>
  <si>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</si>
  <si>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</si>
  <si>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</si>
  <si>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</si>
  <si>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</si>
  <si>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</si>
  <si>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</si>
  <si>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</si>
  <si>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</si>
  <si>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</si>
  <si>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</si>
  <si>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</si>
  <si>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</si>
  <si>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</si>
  <si>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</si>
  <si>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</si>
  <si>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</si>
  <si>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</si>
  <si>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</si>
  <si>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</si>
  <si>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</si>
  <si>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</si>
  <si>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</si>
  <si>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</si>
  <si>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</si>
  <si>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</si>
  <si>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</si>
  <si>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</si>
  <si>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</si>
  <si>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</si>
  <si>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</si>
  <si>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</si>
  <si>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</si>
  <si>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</si>
  <si>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</si>
  <si>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</si>
  <si>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</si>
  <si>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</si>
  <si>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</si>
  <si>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</si>
  <si>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</si>
  <si>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</si>
  <si>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</si>
  <si>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</si>
  <si>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</si>
  <si>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</si>
  <si>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</si>
  <si>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</si>
  <si>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</si>
  <si>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</si>
  <si>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</si>
  <si>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</si>
  <si>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</si>
  <si>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</si>
  <si>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</si>
  <si>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</si>
  <si>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</si>
  <si>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</si>
  <si>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</si>
  <si>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</si>
  <si>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</si>
  <si>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</si>
  <si>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</si>
  <si>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</si>
  <si>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</si>
  <si>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</si>
  <si>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</si>
  <si>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</si>
  <si>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</si>
  <si>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</si>
  <si>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</si>
  <si>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</si>
  <si>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</si>
  <si>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</si>
  <si>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</si>
  <si>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</si>
  <si>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</si>
  <si>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</si>
  <si>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</si>
  <si>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</si>
  <si>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</si>
  <si>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</si>
  <si>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</si>
  <si>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</si>
  <si>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</si>
  <si>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</si>
  <si>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</si>
  <si>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</si>
  <si>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</si>
  <si>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</si>
  <si>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</si>
  <si>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</si>
  <si>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</si>
  <si>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</si>
  <si>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</si>
  <si>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</si>
  <si>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</si>
  <si>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</si>
  <si>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</si>
  <si>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</si>
  <si>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</si>
  <si>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</si>
  <si>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</si>
  <si>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</si>
  <si>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</si>
  <si>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</si>
  <si>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</si>
  <si>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</si>
  <si>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</si>
  <si>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</si>
  <si>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</si>
  <si>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</si>
  <si>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</si>
  <si>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</si>
  <si>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</si>
  <si>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</si>
  <si>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</si>
  <si>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</si>
  <si>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</si>
  <si>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</si>
  <si>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</si>
  <si>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</si>
  <si>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</si>
  <si>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</si>
  <si>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</si>
  <si>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</si>
  <si>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</si>
  <si>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</si>
  <si>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</si>
  <si>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</si>
  <si>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</si>
  <si>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</si>
  <si>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</si>
  <si>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</si>
  <si>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</si>
  <si>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</si>
  <si>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</si>
  <si>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</si>
  <si>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</si>
  <si>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</si>
  <si>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</si>
  <si>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</si>
  <si>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</si>
  <si>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</si>
  <si>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</si>
  <si>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</si>
  <si>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</si>
  <si>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</si>
  <si>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</si>
  <si>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</si>
  <si>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</si>
  <si>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</si>
  <si>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</si>
  <si>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</si>
  <si>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</si>
  <si>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</si>
  <si>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</si>
  <si>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</si>
  <si>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</si>
  <si>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</si>
  <si>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</si>
  <si>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</si>
  <si>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</si>
  <si>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</si>
  <si>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</si>
  <si>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</si>
  <si>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</si>
  <si>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</si>
  <si>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</si>
  <si>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</si>
  <si>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</si>
  <si>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</si>
  <si>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</si>
  <si>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</si>
  <si>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</si>
  <si>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</si>
  <si>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</si>
  <si>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</si>
  <si>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</si>
  <si>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</si>
  <si>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</si>
  <si>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</si>
  <si>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</si>
  <si>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</si>
  <si>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</si>
  <si>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</si>
  <si>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</si>
  <si>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</si>
  <si>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</si>
  <si>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</si>
  <si>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</si>
  <si>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</si>
  <si>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</si>
  <si>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</si>
  <si>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</si>
  <si>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</si>
  <si>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</si>
  <si>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</si>
  <si>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</si>
  <si>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</si>
  <si>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</si>
  <si>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</si>
  <si>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</si>
  <si>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</si>
  <si>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</si>
  <si>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</si>
  <si>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</si>
  <si>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</si>
  <si>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</si>
  <si>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</si>
  <si>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</si>
  <si>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</si>
  <si>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</si>
  <si>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</si>
  <si>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</si>
  <si>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</si>
  <si>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</si>
  <si>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</si>
  <si>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</si>
  <si>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</si>
  <si>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</si>
  <si>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</si>
  <si>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</si>
  <si>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</si>
  <si>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</si>
  <si>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</si>
  <si>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</si>
  <si>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</si>
  <si>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</si>
  <si>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</si>
  <si>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</si>
  <si>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</si>
  <si>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</si>
  <si>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</si>
  <si>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</si>
  <si>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</si>
  <si>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</si>
  <si>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</si>
  <si>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</si>
  <si>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</si>
  <si>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</si>
  <si>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</si>
  <si>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</si>
  <si>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</si>
  <si>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</si>
  <si>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</si>
  <si>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</si>
  <si>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</si>
  <si>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</si>
  <si>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</si>
  <si>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</si>
  <si>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</si>
  <si>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</si>
  <si>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</si>
  <si>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</si>
  <si>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</si>
  <si>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</si>
  <si>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</si>
  <si>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</si>
  <si>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</si>
  <si>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</si>
  <si>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</si>
  <si>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</si>
  <si>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</si>
  <si>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</si>
  <si>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</si>
  <si>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</si>
  <si>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</si>
  <si>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</si>
  <si>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</si>
  <si>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</si>
  <si>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</si>
  <si>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</si>
  <si>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</si>
  <si>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</si>
  <si>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</si>
  <si>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</si>
  <si>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</si>
  <si>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</si>
  <si>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</si>
  <si>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</si>
  <si>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</si>
  <si>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</si>
  <si>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</si>
  <si>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</si>
  <si>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</si>
  <si>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</si>
  <si>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</si>
  <si>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</si>
  <si>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</si>
  <si>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</si>
  <si>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</si>
  <si>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</si>
  <si>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</si>
  <si>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</si>
  <si>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</si>
  <si>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</si>
  <si>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</si>
  <si>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</si>
  <si>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</si>
  <si>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</si>
  <si>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</si>
  <si>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</si>
  <si>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</si>
  <si>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</si>
  <si>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</si>
  <si>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</si>
  <si>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</si>
  <si>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</si>
  <si>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</si>
  <si>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</si>
  <si>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</si>
  <si>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</si>
  <si>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</si>
  <si>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</si>
  <si>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</si>
  <si>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</si>
  <si>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</si>
  <si>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</si>
  <si>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</si>
  <si>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</si>
  <si>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</si>
  <si>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</si>
  <si>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</si>
  <si>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</si>
  <si>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</si>
  <si>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</si>
  <si>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</si>
  <si>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</si>
  <si>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</si>
  <si>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</si>
  <si>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</si>
  <si>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</si>
  <si>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</si>
  <si>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</si>
  <si>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</si>
  <si>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</si>
  <si>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</si>
  <si>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</si>
  <si>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</si>
  <si>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</si>
  <si>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</si>
  <si>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</si>
  <si>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</si>
  <si>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</si>
  <si>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</si>
  <si>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</si>
  <si>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</si>
  <si>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</si>
  <si>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</si>
  <si>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</si>
  <si>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</si>
  <si>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</si>
  <si>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</si>
  <si>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</si>
  <si>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</si>
  <si>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</si>
  <si>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</si>
  <si>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</si>
  <si>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</si>
  <si>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</si>
  <si>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</si>
  <si>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</si>
  <si>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</si>
  <si>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</si>
  <si>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</si>
  <si>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</si>
  <si>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</si>
  <si>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</si>
  <si>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</si>
  <si>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</si>
  <si>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</si>
  <si>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</si>
  <si>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</si>
  <si>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</si>
  <si>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</si>
  <si>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</si>
  <si>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</si>
  <si>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</si>
  <si>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</si>
  <si>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</si>
  <si>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</si>
  <si>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</si>
  <si>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</si>
  <si>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</si>
  <si>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</si>
  <si>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</si>
  <si>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</si>
  <si>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</si>
  <si>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</si>
  <si>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</si>
  <si>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</si>
  <si>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</si>
  <si>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</si>
  <si>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</si>
  <si>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</si>
  <si>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</si>
  <si>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</si>
  <si>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</si>
  <si>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</si>
  <si>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</si>
  <si>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</si>
  <si>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</si>
  <si>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</si>
  <si>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</si>
  <si>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</si>
  <si>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</si>
  <si>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</si>
  <si>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</si>
  <si>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</si>
  <si>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</si>
  <si>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</si>
  <si>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</si>
  <si>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</si>
  <si>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</si>
  <si>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</si>
  <si>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</si>
  <si>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</si>
  <si>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</si>
  <si>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</si>
  <si>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</si>
  <si>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</si>
  <si>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</si>
  <si>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</si>
  <si>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</si>
  <si>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</si>
  <si>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</si>
  <si>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</si>
  <si>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</si>
  <si>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</si>
  <si>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</si>
  <si>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</si>
  <si>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</si>
  <si>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</si>
  <si>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</si>
  <si>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</si>
  <si>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</si>
  <si>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</si>
  <si>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</si>
  <si>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</si>
  <si>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</si>
  <si>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</si>
  <si>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</si>
  <si>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</si>
  <si>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</si>
  <si>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</si>
  <si>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</si>
  <si>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</si>
  <si>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</si>
  <si>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</si>
  <si>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</si>
  <si>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</si>
  <si>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</si>
  <si>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</si>
  <si>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</si>
  <si>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</si>
  <si>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</si>
  <si>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</si>
  <si>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</si>
  <si>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</si>
  <si>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</si>
  <si>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</si>
  <si>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</si>
  <si>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</si>
  <si>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</si>
  <si>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</si>
  <si>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</si>
  <si>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</si>
  <si>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</si>
  <si>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</si>
  <si>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</si>
  <si>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</si>
  <si>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</si>
  <si>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</si>
  <si>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</si>
  <si>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</si>
  <si>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</si>
  <si>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</si>
  <si>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</si>
  <si>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</si>
  <si>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</si>
  <si>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</si>
  <si>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</si>
  <si>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</si>
  <si>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</si>
  <si>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</si>
  <si>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</si>
  <si>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</si>
  <si>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</si>
  <si>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</si>
  <si>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</si>
  <si>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</si>
  <si>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</si>
  <si>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</si>
  <si>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</si>
  <si>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</si>
  <si>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</si>
  <si>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</si>
  <si>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</si>
  <si>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</si>
  <si>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</si>
  <si>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</si>
  <si>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</si>
  <si>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</si>
  <si>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</si>
  <si>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</si>
  <si>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</si>
  <si>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</si>
  <si>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</si>
  <si>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</si>
  <si>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</si>
  <si>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</si>
  <si>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</si>
  <si>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</si>
  <si>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</si>
  <si>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</si>
  <si>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</si>
  <si>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</si>
  <si>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</si>
  <si>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</si>
  <si>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</si>
  <si>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</si>
  <si>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</si>
  <si>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</si>
  <si>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</si>
  <si>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</si>
  <si>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</si>
  <si>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</si>
  <si>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</si>
  <si>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</si>
  <si>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</si>
  <si>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</si>
  <si>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</si>
  <si>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</si>
  <si>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</si>
  <si>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</si>
  <si>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</si>
  <si>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</si>
  <si>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</si>
  <si>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</si>
  <si>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</si>
  <si>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</si>
  <si>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</si>
  <si>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</si>
  <si>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</si>
  <si>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</si>
  <si>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</si>
  <si>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</si>
  <si>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</si>
  <si>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</si>
  <si>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</si>
  <si>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</si>
  <si>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</si>
  <si>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</si>
  <si>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</si>
  <si>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</si>
  <si>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</si>
  <si>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</si>
  <si>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</si>
  <si>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</si>
  <si>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</si>
  <si>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</si>
  <si>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</si>
  <si>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</si>
  <si>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</si>
  <si>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</si>
  <si>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</si>
  <si>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</si>
  <si>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</si>
  <si>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</si>
  <si>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</si>
  <si>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</si>
  <si>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</si>
  <si>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</si>
  <si>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</si>
  <si>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</si>
  <si>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</si>
  <si>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</si>
  <si>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</si>
  <si>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</si>
  <si>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</si>
  <si>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</si>
  <si>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</si>
  <si>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</si>
  <si>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</si>
  <si>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</si>
  <si>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</si>
  <si>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</si>
  <si>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</si>
  <si>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</si>
  <si>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</si>
  <si>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</si>
  <si>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</si>
  <si>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</si>
  <si>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</si>
  <si>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</si>
  <si>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</si>
  <si>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</si>
  <si>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</si>
  <si>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</si>
  <si>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</si>
  <si>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</si>
  <si>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</si>
  <si>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</si>
  <si>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</si>
  <si>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</si>
  <si>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</si>
  <si>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</si>
  <si>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</si>
  <si>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</si>
  <si>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</si>
  <si>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</si>
  <si>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</si>
  <si>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</si>
  <si>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</si>
  <si>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</si>
  <si>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</si>
  <si>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</si>
  <si>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</si>
  <si>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</si>
  <si>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</si>
  <si>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</si>
  <si>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</si>
  <si>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</si>
  <si>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</si>
  <si>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</si>
  <si>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</si>
  <si>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</si>
  <si>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</si>
  <si>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</si>
  <si>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</si>
  <si>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</si>
  <si>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</si>
  <si>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</si>
  <si>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</si>
  <si>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</si>
  <si>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</si>
  <si>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</si>
  <si>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</si>
  <si>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</si>
  <si>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</si>
  <si>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</si>
  <si>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</si>
  <si>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</si>
  <si>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</si>
  <si>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</si>
  <si>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</si>
  <si>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</si>
  <si>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</si>
  <si>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</si>
  <si>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</si>
  <si>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</si>
  <si>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</si>
  <si>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</si>
  <si>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</si>
  <si>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</si>
  <si>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</si>
  <si>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</si>
  <si>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</si>
  <si>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</si>
  <si>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</si>
  <si>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</si>
  <si>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</si>
  <si>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</si>
  <si>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</si>
  <si>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</si>
  <si>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</si>
  <si>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</si>
  <si>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</si>
  <si>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</si>
  <si>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</si>
  <si>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</si>
  <si>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</si>
  <si>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</si>
  <si>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</si>
  <si>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</si>
  <si>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</si>
  <si>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</si>
  <si>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</si>
  <si>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</si>
  <si>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</si>
  <si>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</si>
  <si>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</si>
  <si>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</si>
  <si>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</si>
  <si>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</si>
  <si>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</si>
  <si>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</si>
  <si>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</si>
  <si>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</si>
  <si>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</si>
  <si>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</si>
  <si>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</si>
  <si>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</si>
  <si>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</si>
  <si>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</si>
  <si>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</si>
  <si>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</si>
  <si>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</si>
  <si>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</si>
  <si>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</si>
  <si>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</si>
  <si>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</si>
  <si>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</si>
  <si>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</si>
  <si>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</si>
  <si>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</si>
  <si>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</si>
  <si>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</si>
  <si>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</si>
  <si>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</si>
  <si>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</si>
  <si>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</si>
  <si>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</si>
  <si>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</si>
  <si>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</si>
  <si>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</si>
  <si>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</si>
  <si>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</si>
  <si>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</si>
  <si>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</si>
  <si>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</si>
  <si>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</si>
  <si>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</si>
  <si>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</si>
  <si>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</si>
  <si>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</si>
  <si>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</si>
  <si>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</si>
  <si>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</si>
  <si>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</si>
  <si>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</si>
  <si>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</si>
  <si>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</si>
  <si>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</si>
  <si>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</si>
  <si>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</si>
  <si>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</si>
  <si>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</si>
  <si>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</si>
  <si>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</si>
  <si>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</si>
  <si>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</si>
  <si>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</si>
  <si>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</si>
  <si>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</si>
  <si>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</si>
  <si>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</si>
  <si>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</si>
  <si>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</si>
  <si>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</si>
  <si>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</si>
  <si>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</si>
  <si>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</si>
  <si>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</si>
  <si>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</si>
  <si>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</si>
  <si>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</si>
  <si>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</si>
  <si>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</si>
  <si>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</si>
  <si>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</si>
  <si>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</si>
  <si>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</si>
  <si>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</si>
  <si>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</si>
  <si>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</si>
  <si>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</si>
  <si>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</si>
  <si>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</si>
  <si>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</si>
  <si>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</si>
  <si>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</si>
  <si>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</si>
  <si>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</si>
  <si>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</si>
  <si>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</si>
  <si>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</si>
  <si>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</si>
  <si>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</si>
  <si>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</si>
  <si>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</si>
  <si>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</si>
  <si>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</si>
  <si>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</si>
  <si>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</si>
  <si>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</si>
  <si>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</si>
  <si>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</si>
  <si>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</si>
  <si>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</si>
  <si>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</si>
  <si>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</si>
  <si>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</si>
  <si>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</si>
  <si>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</si>
  <si>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</si>
  <si>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</si>
  <si>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</si>
  <si>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</si>
  <si>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</si>
  <si>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</si>
  <si>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</si>
  <si>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</si>
  <si>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</si>
  <si>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</si>
  <si>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</si>
  <si>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</si>
  <si>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</si>
  <si>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</si>
  <si>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</si>
  <si>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</si>
  <si>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</si>
  <si>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</si>
  <si>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</si>
  <si>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</si>
  <si>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</si>
  <si>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</si>
  <si>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</si>
  <si>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</si>
  <si>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</si>
  <si>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</si>
  <si>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</si>
  <si>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</si>
  <si>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</si>
  <si>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</si>
  <si>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</si>
  <si>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</si>
  <si>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</si>
  <si>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</si>
  <si>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</si>
  <si>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</si>
  <si>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</si>
  <si>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</si>
  <si>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</si>
  <si>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</si>
  <si>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</si>
  <si>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</si>
  <si>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</si>
  <si>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</si>
  <si>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</si>
  <si>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</si>
  <si>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</si>
  <si>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</si>
  <si>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</si>
  <si>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</si>
  <si>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</si>
  <si>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</si>
  <si>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</si>
  <si>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</si>
  <si>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</si>
  <si>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</si>
  <si>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</si>
  <si>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</si>
  <si>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</si>
  <si>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</si>
  <si>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</si>
  <si>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</si>
  <si>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</si>
  <si>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</si>
  <si>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</si>
  <si>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</si>
  <si>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</si>
  <si>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</si>
  <si>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</si>
  <si>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</si>
  <si>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</si>
  <si>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</si>
  <si>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</si>
  <si>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</si>
  <si>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</si>
  <si>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</si>
  <si>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</si>
  <si>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</si>
  <si>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</si>
  <si>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</si>
  <si>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</si>
  <si>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</si>
  <si>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</si>
  <si>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</si>
  <si>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</si>
  <si>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</si>
  <si>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</si>
  <si>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</si>
  <si>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</si>
  <si>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</si>
  <si>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</si>
  <si>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</si>
  <si>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</si>
  <si>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</si>
  <si>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</si>
  <si>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</si>
  <si>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</si>
  <si>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</si>
  <si>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</si>
  <si>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</si>
  <si>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</si>
  <si>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</si>
  <si>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</si>
  <si>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</si>
  <si>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</si>
  <si>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</si>
  <si>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</si>
  <si>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</si>
  <si>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</si>
  <si>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</si>
  <si>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</si>
  <si>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</si>
  <si>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</si>
  <si>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</si>
  <si>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</si>
  <si>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</si>
  <si>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</si>
  <si>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</si>
  <si>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</si>
  <si>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</si>
  <si>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</si>
  <si>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</si>
  <si>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</si>
  <si>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</si>
  <si>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</si>
  <si>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</si>
  <si>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</si>
  <si>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</si>
  <si>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</si>
  <si>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</si>
  <si>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</si>
  <si>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</si>
  <si>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</si>
  <si>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</si>
  <si>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</si>
  <si>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</si>
  <si>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</si>
  <si>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</si>
  <si>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</si>
  <si>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</si>
  <si>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</si>
  <si>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</si>
  <si>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</si>
  <si>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</si>
  <si>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</si>
  <si>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</si>
  <si>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</si>
  <si>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</si>
  <si>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</si>
  <si>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</si>
  <si>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</si>
  <si>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</si>
  <si>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</si>
  <si>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</si>
  <si>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</si>
  <si>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</si>
  <si>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</si>
  <si>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</si>
  <si>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</si>
  <si>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</si>
  <si>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</si>
  <si>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</si>
  <si>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</si>
  <si>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</si>
  <si>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</si>
  <si>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</si>
  <si>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</si>
  <si>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</si>
  <si>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</si>
  <si>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</si>
  <si>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</si>
  <si>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</si>
  <si>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</si>
  <si>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</si>
  <si>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</si>
  <si>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</si>
  <si>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</si>
  <si>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</si>
  <si>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</si>
  <si>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</si>
  <si>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</si>
  <si>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</si>
  <si>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</si>
  <si>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</si>
  <si>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</si>
  <si>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</si>
  <si>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</si>
  <si>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</si>
  <si>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</si>
  <si>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</si>
  <si>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</si>
  <si>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</si>
  <si>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</si>
  <si>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</si>
  <si>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</si>
  <si>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</si>
  <si>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</si>
  <si>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</si>
  <si>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</si>
  <si>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</si>
  <si>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</si>
  <si>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</si>
  <si>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</si>
  <si>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</si>
  <si>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</si>
  <si>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</si>
  <si>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</si>
  <si>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</si>
  <si>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</si>
  <si>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</si>
  <si>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</si>
  <si>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</si>
  <si>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</si>
  <si>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</si>
  <si>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</si>
  <si>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</si>
  <si>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</si>
  <si>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</si>
  <si>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</si>
  <si>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</si>
  <si>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</si>
  <si>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</si>
  <si>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</si>
  <si>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</si>
  <si>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</si>
  <si>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</si>
  <si>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</si>
  <si>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</si>
  <si>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</si>
  <si>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</si>
  <si>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</si>
  <si>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</si>
  <si>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</si>
  <si>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</si>
  <si>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</si>
  <si>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</si>
  <si>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</si>
  <si>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</si>
  <si>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</si>
  <si>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</si>
  <si>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</si>
  <si>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</si>
  <si>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</si>
  <si>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</si>
  <si>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</si>
  <si>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</si>
  <si>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</si>
  <si>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</si>
  <si>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</si>
  <si>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</si>
  <si>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</si>
  <si>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</si>
  <si>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</si>
  <si>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</si>
  <si>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</si>
  <si>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</si>
  <si>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</si>
  <si>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</si>
  <si>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</si>
  <si>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</si>
  <si>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</si>
  <si>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</si>
  <si>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</si>
  <si>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</si>
  <si>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</si>
  <si>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</si>
  <si>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</si>
  <si>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</si>
  <si>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</si>
  <si>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</si>
  <si>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</si>
  <si>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</si>
  <si>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</si>
  <si>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</si>
  <si>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</si>
  <si>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</si>
  <si>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</si>
  <si>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</si>
  <si>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</si>
  <si>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</si>
  <si>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</si>
  <si>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</si>
  <si>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</si>
  <si>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</si>
  <si>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</si>
  <si>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</si>
  <si>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</si>
  <si>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</si>
  <si>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</si>
  <si>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</si>
  <si>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</si>
  <si>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</si>
  <si>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</si>
  <si>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</si>
  <si>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</si>
  <si>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</si>
  <si>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</si>
  <si>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</si>
  <si>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</si>
  <si>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</si>
  <si>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</si>
  <si>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</si>
  <si>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</si>
  <si>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</si>
  <si>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</si>
  <si>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</si>
  <si>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</si>
  <si>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</si>
  <si>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</si>
  <si>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</si>
  <si>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</si>
  <si>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</si>
  <si>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</si>
  <si>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</si>
  <si>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</si>
  <si>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</si>
  <si>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</si>
  <si>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</si>
  <si>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</si>
  <si>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</si>
  <si>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</si>
  <si>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</si>
  <si>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</si>
  <si>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</si>
  <si>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</si>
  <si>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</si>
  <si>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</si>
  <si>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</si>
  <si>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</si>
  <si>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</si>
  <si>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</si>
  <si>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</si>
  <si>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</si>
  <si>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</si>
  <si>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</si>
  <si>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</si>
  <si>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</si>
  <si>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</si>
  <si>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</si>
  <si>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</si>
  <si>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</si>
  <si>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</si>
  <si>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</si>
  <si>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</si>
  <si>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</si>
  <si>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</si>
  <si>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</si>
  <si>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</si>
  <si>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</si>
  <si>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</si>
  <si>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</si>
  <si>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</si>
  <si>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</si>
  <si>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</si>
  <si>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</si>
  <si>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</si>
  <si>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</si>
  <si>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</si>
  <si>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</si>
  <si>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</si>
  <si>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</si>
  <si>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</si>
  <si>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</si>
  <si>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</si>
  <si>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</si>
  <si>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</si>
  <si>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</si>
  <si>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</si>
  <si>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</si>
  <si>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</si>
  <si>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</si>
  <si>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</si>
  <si>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</si>
  <si>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</si>
  <si>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</si>
  <si>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</si>
  <si>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</si>
  <si>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</si>
  <si>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</si>
  <si>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</si>
  <si>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</si>
  <si>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</si>
  <si>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</si>
  <si>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</si>
  <si>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</si>
  <si>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</si>
  <si>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</si>
  <si>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</si>
  <si>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</si>
  <si>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</si>
  <si>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</si>
  <si>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</si>
  <si>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</si>
  <si>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</si>
  <si>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</si>
  <si>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</si>
  <si>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</si>
  <si>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</si>
  <si>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</si>
  <si>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</si>
  <si>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</si>
  <si>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</si>
  <si>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</si>
  <si>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</si>
  <si>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</si>
  <si>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</si>
  <si>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</si>
  <si>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</si>
  <si>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</si>
  <si>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</si>
  <si>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</si>
  <si>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</si>
  <si>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</si>
  <si>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</si>
  <si>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</si>
  <si>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</si>
  <si>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</si>
  <si>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</si>
  <si>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</si>
  <si>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</si>
  <si>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</si>
  <si>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</si>
  <si>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</si>
  <si>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</si>
  <si>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</si>
  <si>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</si>
  <si>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</si>
  <si>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</si>
  <si>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</si>
  <si>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</si>
  <si>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</si>
  <si>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</si>
  <si>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</si>
  <si>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</si>
  <si>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</si>
  <si>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</si>
  <si>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</si>
  <si>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</si>
  <si>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</si>
  <si>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</si>
  <si>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</si>
  <si>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</si>
  <si>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</si>
  <si>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</si>
  <si>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</si>
  <si>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</si>
  <si>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</si>
  <si>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</si>
  <si>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</si>
  <si>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</si>
  <si>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</si>
  <si>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</si>
  <si>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</si>
  <si>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</si>
  <si>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</si>
  <si>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</si>
  <si>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</si>
  <si>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</si>
  <si>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</si>
  <si>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</si>
  <si>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</si>
  <si>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</si>
  <si>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</si>
  <si>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</si>
  <si>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</si>
  <si>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</si>
  <si>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</si>
  <si>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</si>
  <si>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</si>
  <si>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</si>
  <si>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</si>
  <si>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</si>
  <si>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</si>
  <si>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</si>
  <si>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</si>
  <si>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</si>
  <si>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</si>
  <si>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</si>
  <si>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</si>
  <si>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</si>
  <si>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</si>
  <si>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</si>
  <si>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</si>
  <si>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</si>
  <si>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</si>
  <si>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</si>
  <si>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</si>
  <si>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</si>
  <si>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</si>
  <si>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</si>
  <si>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</si>
  <si>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</si>
  <si>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</si>
  <si>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</si>
  <si>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</si>
  <si>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</si>
  <si>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</si>
  <si>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</si>
  <si>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</si>
  <si>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</si>
  <si>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</si>
  <si>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</si>
  <si>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</si>
  <si>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</si>
  <si>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</si>
  <si>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</si>
  <si>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</si>
  <si>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</si>
  <si>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</si>
  <si>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</si>
  <si>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</si>
  <si>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</si>
  <si>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</si>
  <si>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</si>
  <si>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</si>
  <si>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</si>
  <si>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</si>
  <si>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</si>
  <si>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</si>
  <si>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</si>
  <si>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</si>
  <si>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</si>
  <si>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</si>
  <si>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</si>
  <si>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</si>
  <si>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</si>
  <si>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</si>
  <si>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</si>
  <si>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</si>
  <si>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</si>
  <si>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</si>
  <si>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</si>
  <si>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</si>
  <si>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</si>
  <si>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</si>
  <si>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</si>
  <si>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</si>
  <si>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</si>
  <si>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</si>
  <si>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</si>
  <si>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</si>
  <si>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</si>
  <si>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</si>
  <si>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</si>
  <si>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</si>
  <si>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</si>
  <si>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</si>
  <si>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</si>
  <si>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</si>
  <si>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</si>
  <si>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</si>
  <si>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</si>
  <si>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</si>
  <si>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</si>
  <si>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</si>
  <si>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</si>
  <si>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</si>
  <si>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</si>
  <si>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</si>
  <si>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</si>
  <si>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</si>
  <si>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</si>
  <si>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</si>
  <si>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</si>
  <si>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</si>
  <si>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</si>
  <si>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</si>
  <si>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</si>
  <si>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</si>
  <si>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</si>
  <si>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</si>
  <si>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</si>
  <si>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</si>
  <si>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</si>
  <si>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</si>
  <si>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</si>
  <si>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</si>
  <si>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</si>
  <si>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</si>
  <si>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</si>
  <si>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</si>
  <si>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</si>
  <si>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</si>
  <si>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</si>
  <si>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</si>
  <si>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</si>
  <si>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</si>
  <si>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</si>
  <si>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</si>
  <si>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</si>
  <si>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</si>
  <si>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</si>
  <si>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</si>
  <si>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</si>
  <si>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</si>
  <si>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</si>
  <si>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</si>
  <si>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</si>
  <si>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</si>
  <si>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</si>
  <si>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</si>
  <si>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</si>
  <si>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</si>
  <si>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</si>
  <si>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</si>
  <si>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</si>
  <si>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</si>
  <si>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</si>
  <si>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</si>
  <si>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</si>
  <si>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</si>
  <si>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</si>
  <si>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</si>
  <si>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</si>
  <si>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</si>
  <si>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</si>
  <si>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</si>
  <si>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</si>
  <si>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</si>
  <si>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</si>
  <si>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</si>
  <si>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</si>
  <si>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</si>
  <si>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</si>
  <si>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</si>
  <si>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</si>
  <si>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</si>
  <si>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</si>
  <si>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</si>
  <si>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</si>
  <si>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</si>
  <si>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</si>
  <si>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</si>
  <si>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</si>
  <si>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</si>
  <si>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</si>
  <si>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</si>
  <si>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</si>
  <si>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</si>
  <si>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</si>
  <si>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</si>
  <si>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</si>
  <si>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</si>
  <si>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</si>
  <si>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</si>
  <si>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</si>
  <si>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</si>
  <si>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</si>
  <si>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</si>
  <si>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</si>
  <si>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</si>
  <si>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</si>
  <si>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</si>
  <si>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</si>
  <si>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</si>
  <si>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</si>
  <si>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</si>
  <si>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</si>
  <si>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</si>
  <si>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</si>
  <si>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</si>
  <si>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</si>
  <si>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</si>
  <si>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</si>
  <si>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</si>
  <si>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</si>
  <si>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</si>
  <si>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</si>
  <si>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</si>
  <si>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</si>
  <si>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</si>
  <si>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</si>
  <si>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</si>
  <si>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</si>
  <si>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</si>
  <si>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</si>
  <si>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</si>
  <si>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</si>
  <si>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</si>
  <si>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</si>
  <si>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</si>
  <si>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</si>
  <si>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</si>
  <si>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</si>
  <si>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</si>
  <si>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</si>
  <si>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</si>
  <si>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</si>
  <si>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</si>
  <si>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</si>
  <si>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</si>
  <si>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</si>
  <si>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</si>
  <si>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</si>
  <si>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</si>
  <si>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</si>
  <si>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</si>
  <si>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</si>
  <si>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</si>
  <si>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</si>
  <si>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</si>
  <si>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</si>
  <si>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</si>
  <si>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</si>
  <si>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</si>
  <si>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</si>
  <si>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</si>
  <si>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</si>
  <si>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</si>
  <si>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</si>
  <si>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</si>
  <si>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</si>
  <si>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</si>
  <si>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</si>
  <si>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</si>
  <si>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</si>
  <si>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</si>
  <si>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</si>
  <si>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</si>
  <si>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</si>
  <si>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</si>
  <si>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</si>
  <si>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</si>
  <si>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</si>
  <si>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</si>
  <si>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</si>
  <si>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</si>
  <si>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</si>
  <si>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</si>
  <si>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</si>
  <si>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</si>
  <si>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</si>
  <si>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</si>
  <si>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</si>
  <si>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</si>
  <si>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</si>
  <si>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</si>
  <si>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</si>
  <si>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</si>
  <si>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</si>
  <si>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</si>
  <si>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</si>
  <si>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</si>
  <si>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</si>
  <si>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</si>
  <si>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</si>
  <si>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</si>
  <si>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</si>
  <si>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</si>
  <si>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</si>
  <si>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</si>
  <si>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</si>
  <si>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</si>
  <si>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</si>
  <si>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</si>
  <si>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</si>
  <si>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</si>
  <si>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</si>
  <si>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</si>
  <si>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</si>
  <si>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</si>
  <si>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</si>
  <si>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</si>
  <si>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</si>
  <si>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</si>
  <si>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</si>
  <si>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</si>
  <si>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</si>
  <si>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</si>
  <si>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</si>
  <si>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</si>
  <si>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</si>
  <si>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</si>
  <si>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</si>
  <si>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</si>
  <si>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</si>
  <si>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</si>
  <si>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</si>
  <si>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</si>
  <si>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</si>
  <si>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</si>
  <si>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</si>
  <si>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</si>
  <si>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</si>
  <si>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</si>
  <si>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</si>
  <si>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</si>
  <si>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</si>
  <si>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</si>
  <si>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</si>
  <si>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</si>
  <si>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</si>
  <si>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</si>
  <si>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</si>
  <si>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</si>
  <si>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</si>
  <si>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</si>
  <si>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</si>
  <si>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</si>
  <si>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</si>
  <si>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</si>
  <si>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</si>
  <si>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</si>
  <si>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</si>
  <si>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</si>
  <si>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</si>
  <si>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</si>
  <si>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</si>
  <si>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</si>
  <si>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</si>
  <si>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</si>
  <si>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</si>
  <si>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</si>
  <si>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</si>
  <si>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</si>
  <si>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</si>
  <si>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</si>
  <si>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</si>
  <si>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</si>
  <si>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</si>
  <si>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</si>
  <si>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</si>
  <si>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</si>
  <si>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</si>
  <si>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</si>
  <si>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</si>
  <si>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</si>
  <si>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</si>
  <si>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</si>
  <si>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</si>
  <si>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</si>
  <si>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</si>
  <si>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</si>
  <si>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</si>
  <si>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</si>
  <si>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</si>
  <si>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</si>
  <si>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</si>
  <si>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</si>
  <si>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</si>
  <si>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</si>
  <si>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</si>
  <si>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</si>
  <si>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</si>
  <si>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</si>
  <si>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</si>
  <si>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</si>
  <si>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</si>
  <si>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</si>
  <si>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</si>
  <si>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</si>
  <si>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</si>
  <si>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</si>
  <si>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</si>
  <si>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</si>
  <si>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</si>
  <si>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</si>
  <si>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</si>
  <si>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</si>
  <si>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</si>
  <si>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</si>
  <si>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</si>
  <si>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</si>
  <si>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</si>
  <si>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</si>
  <si>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</si>
  <si>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</si>
  <si>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</si>
  <si>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</si>
  <si>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</si>
  <si>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</si>
  <si>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</si>
  <si>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</si>
  <si>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</si>
  <si>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</si>
  <si>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</si>
  <si>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</si>
  <si>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</si>
  <si>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</si>
  <si>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</si>
  <si>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</si>
  <si>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</si>
  <si>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</si>
  <si>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</si>
  <si>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</si>
  <si>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</si>
  <si>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</si>
  <si>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</si>
  <si>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</si>
  <si>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</si>
  <si>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</si>
  <si>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</si>
  <si>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</si>
  <si>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</si>
  <si>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</si>
  <si>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</si>
  <si>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</si>
  <si>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</si>
  <si>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</si>
  <si>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</si>
  <si>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</si>
  <si>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</si>
  <si>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</si>
  <si>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</si>
  <si>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</si>
  <si>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</si>
  <si>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</si>
  <si>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</si>
  <si>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</si>
  <si>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</si>
  <si>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</si>
  <si>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</si>
  <si>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</si>
  <si>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</si>
  <si>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</si>
  <si>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</si>
  <si>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</si>
  <si>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</si>
  <si>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</si>
  <si>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</si>
  <si>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</si>
  <si>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</si>
  <si>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</si>
  <si>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</si>
  <si>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</si>
  <si>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</si>
  <si>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</si>
  <si>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</si>
  <si>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</si>
  <si>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</si>
  <si>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</si>
  <si>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</si>
  <si>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</si>
  <si>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</si>
  <si>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</si>
  <si>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</si>
  <si>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</si>
  <si>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</si>
  <si>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</si>
  <si>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</si>
  <si>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</si>
  <si>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</si>
  <si>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</si>
  <si>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</si>
  <si>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</si>
  <si>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</si>
  <si>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</si>
  <si>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</si>
  <si>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</si>
  <si>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</si>
  <si>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</si>
  <si>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</si>
  <si>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</si>
  <si>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</si>
  <si>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</si>
  <si>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</si>
  <si>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</si>
  <si>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</si>
  <si>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</si>
  <si>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</si>
  <si>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</si>
  <si>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</si>
  <si>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</si>
  <si>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</si>
  <si>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</si>
  <si>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</si>
  <si>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</si>
  <si>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</si>
  <si>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</si>
  <si>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</si>
  <si>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</si>
  <si>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</si>
  <si>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</si>
  <si>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</si>
  <si>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</si>
  <si>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</si>
  <si>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</si>
  <si>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</si>
  <si>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</si>
  <si>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</si>
  <si>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</si>
  <si>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</si>
  <si>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</si>
  <si>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</si>
  <si>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</si>
  <si>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</si>
  <si>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</si>
  <si>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</si>
  <si>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</si>
  <si>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</si>
  <si>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</si>
  <si>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</si>
  <si>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</si>
  <si>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</si>
  <si>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</si>
  <si>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</si>
  <si>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</si>
  <si>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</si>
  <si>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</si>
  <si>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</si>
  <si>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</si>
  <si>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</si>
  <si>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</si>
  <si>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</si>
  <si>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</si>
  <si>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</si>
  <si>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</si>
  <si>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</si>
  <si>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</si>
  <si>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</si>
  <si>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</si>
  <si>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</si>
  <si>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</si>
  <si>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</si>
  <si>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</si>
  <si>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</si>
  <si>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</si>
  <si>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</si>
  <si>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</si>
  <si>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</si>
  <si>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</si>
  <si>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</si>
  <si>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</si>
  <si>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</si>
  <si>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</si>
  <si>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</si>
  <si>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</si>
  <si>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</si>
  <si>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</si>
  <si>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</si>
  <si>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</si>
  <si>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</si>
  <si>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</si>
  <si>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</si>
  <si>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</si>
  <si>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</si>
  <si>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</si>
  <si>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</si>
  <si>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</si>
  <si>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</si>
  <si>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</si>
  <si>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</si>
  <si>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</si>
  <si>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</si>
  <si>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</si>
  <si>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</si>
  <si>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</si>
  <si>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</si>
  <si>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</si>
  <si>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</si>
  <si>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</si>
  <si>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</si>
  <si>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</si>
  <si>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</si>
  <si>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</si>
  <si>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</si>
  <si>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</si>
  <si>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</si>
  <si>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</si>
  <si>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</si>
  <si>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</si>
  <si>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</si>
  <si>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</si>
  <si>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</si>
  <si>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</si>
  <si>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</si>
  <si>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</si>
  <si>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</si>
  <si>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</si>
  <si>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</si>
  <si>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</si>
  <si>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</si>
  <si>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</si>
  <si>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</si>
  <si>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</si>
  <si>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</si>
  <si>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</si>
  <si>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</si>
  <si>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</si>
  <si>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</si>
  <si>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</si>
  <si>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</si>
  <si>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</si>
  <si>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</si>
  <si>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</si>
  <si>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</si>
  <si>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</si>
  <si>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</si>
  <si>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</si>
  <si>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</si>
  <si>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</si>
  <si>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</si>
  <si>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</si>
  <si>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</si>
  <si>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</si>
  <si>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</si>
  <si>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</si>
  <si>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</si>
  <si>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</si>
  <si>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</si>
  <si>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</si>
  <si>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</si>
  <si>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</si>
  <si>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</si>
  <si>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</si>
  <si>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</si>
  <si>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</si>
  <si>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</si>
  <si>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</si>
  <si>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</si>
  <si>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</si>
  <si>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</si>
  <si>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</si>
  <si>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</si>
  <si>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</si>
  <si>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</si>
  <si>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</si>
  <si>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</si>
  <si>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</si>
  <si>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</si>
  <si>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</si>
  <si>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</si>
  <si>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</si>
  <si>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</si>
  <si>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</si>
  <si>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</si>
  <si>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</si>
  <si>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</si>
  <si>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</si>
  <si>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</si>
  <si>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</si>
  <si>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</si>
  <si>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</si>
  <si>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</si>
  <si>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</si>
  <si>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</si>
  <si>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</si>
  <si>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</si>
  <si>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</si>
  <si>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</si>
  <si>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</si>
  <si>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</si>
  <si>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</si>
  <si>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</si>
  <si>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</si>
  <si>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</si>
  <si>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</si>
  <si>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</si>
  <si>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</si>
  <si>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</si>
  <si>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</si>
  <si>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</si>
  <si>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</si>
  <si>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</si>
  <si>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</si>
  <si>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</si>
  <si>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</si>
  <si>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</si>
  <si>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</si>
  <si>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</si>
  <si>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</si>
  <si>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</si>
  <si>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</si>
  <si>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</si>
  <si>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</si>
  <si>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</si>
  <si>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</si>
  <si>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</si>
  <si>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</si>
  <si>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</si>
  <si>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</si>
  <si>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</si>
  <si>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</si>
  <si>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</si>
  <si>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</si>
  <si>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</si>
  <si>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</si>
  <si>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</si>
  <si>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</si>
  <si>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</si>
  <si>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</si>
  <si>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</si>
  <si>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</si>
  <si>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</si>
  <si>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</si>
  <si>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</si>
  <si>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</si>
  <si>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</si>
  <si>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</si>
  <si>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</si>
  <si>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</si>
  <si>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</si>
  <si>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</si>
  <si>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</si>
  <si>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</si>
  <si>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</si>
  <si>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</si>
  <si>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</si>
  <si>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</si>
  <si>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</si>
  <si>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</si>
  <si>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</si>
  <si>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</si>
  <si>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</si>
  <si>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</si>
  <si>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</si>
  <si>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</si>
  <si>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</si>
  <si>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</si>
  <si>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</si>
  <si>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</si>
  <si>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</si>
  <si>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</si>
  <si>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</si>
  <si>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</si>
  <si>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</si>
  <si>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</si>
  <si>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</si>
  <si>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</si>
  <si>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</si>
  <si>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</si>
  <si>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</si>
  <si>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</si>
  <si>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</si>
  <si>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</si>
  <si>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</si>
  <si>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</si>
  <si>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</si>
  <si>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</si>
  <si>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</si>
  <si>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</si>
  <si>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</si>
  <si>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</si>
  <si>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</si>
  <si>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</si>
  <si>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</si>
  <si>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</si>
  <si>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</si>
  <si>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</si>
  <si>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</si>
  <si>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</si>
  <si>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</si>
  <si>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</si>
  <si>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</si>
  <si>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</si>
  <si>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</si>
  <si>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</si>
  <si>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</si>
  <si>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</si>
  <si>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</si>
  <si>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</si>
  <si>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</si>
  <si>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</si>
  <si>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</si>
  <si>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</si>
  <si>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</si>
  <si>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</si>
  <si>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</si>
  <si>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</si>
  <si>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</si>
  <si>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</si>
  <si>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</si>
  <si>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</si>
  <si>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</si>
  <si>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</si>
  <si>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</si>
  <si>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</si>
  <si>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</si>
  <si>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</si>
  <si>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</si>
  <si>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</si>
  <si>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</si>
  <si>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</si>
  <si>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</si>
  <si>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</si>
  <si>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</si>
  <si>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</si>
  <si>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</si>
  <si>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</si>
  <si>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</si>
  <si>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</si>
  <si>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</si>
  <si>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</si>
  <si>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</si>
  <si>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</si>
  <si>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</si>
  <si>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</si>
  <si>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</si>
  <si>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</si>
  <si>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</si>
  <si>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</si>
  <si>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</si>
  <si>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</si>
  <si>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</si>
  <si>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</si>
  <si>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</si>
  <si>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</si>
  <si>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</si>
  <si>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</si>
  <si>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</si>
  <si>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</si>
  <si>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</si>
  <si>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</si>
  <si>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</si>
  <si>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</si>
  <si>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</si>
  <si>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</si>
  <si>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</si>
  <si>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</si>
  <si>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</si>
  <si>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</si>
  <si>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</si>
  <si>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</si>
  <si>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</si>
  <si>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</si>
  <si>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</si>
  <si>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</si>
  <si>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</si>
  <si>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</si>
  <si>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</si>
  <si>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</si>
  <si>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</si>
  <si>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</si>
  <si>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</si>
  <si>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</si>
  <si>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</si>
  <si>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</si>
  <si>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</si>
  <si>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</si>
  <si>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</si>
  <si>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</si>
  <si>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</si>
  <si>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</si>
  <si>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</si>
  <si>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</si>
  <si>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</si>
  <si>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</si>
  <si>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</si>
  <si>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</si>
  <si>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</si>
  <si>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</si>
  <si>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</si>
  <si>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</si>
  <si>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</si>
  <si>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</si>
  <si>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</si>
  <si>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</si>
  <si>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</si>
  <si>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</si>
  <si>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</si>
  <si>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</si>
  <si>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</si>
  <si>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</si>
  <si>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</si>
  <si>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</si>
  <si>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</si>
  <si>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</si>
  <si>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</si>
  <si>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</si>
  <si>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</si>
  <si>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</si>
  <si>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</si>
  <si>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</si>
  <si>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</si>
  <si>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</si>
  <si>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</si>
  <si>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</si>
  <si>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</si>
  <si>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</si>
  <si>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</si>
  <si>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</si>
  <si>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</si>
  <si>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</si>
  <si>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</si>
  <si>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</si>
  <si>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</si>
  <si>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</si>
  <si>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</si>
  <si>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</si>
  <si>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</si>
  <si>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</si>
  <si>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</si>
  <si>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</si>
  <si>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</si>
  <si>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</si>
  <si>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</si>
  <si>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</si>
  <si>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</si>
  <si>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</si>
  <si>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</si>
  <si>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</si>
  <si>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</si>
  <si>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</si>
  <si>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</si>
  <si>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</si>
  <si>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</si>
  <si>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</si>
  <si>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</si>
  <si>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</si>
  <si>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</si>
  <si>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</si>
  <si>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</si>
  <si>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</si>
  <si>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</si>
  <si>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</si>
  <si>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</si>
  <si>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</si>
  <si>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</si>
  <si>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</si>
  <si>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</si>
  <si>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</si>
  <si>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</si>
  <si>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</si>
  <si>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</si>
  <si>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</si>
  <si>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</si>
  <si>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</si>
  <si>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</si>
  <si>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</si>
  <si>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</si>
  <si>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</si>
  <si>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</si>
  <si>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</si>
  <si>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</si>
  <si>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</si>
  <si>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</si>
  <si>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</si>
  <si>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</si>
  <si>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</si>
  <si>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</si>
  <si>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</si>
  <si>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</si>
  <si>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</si>
  <si>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</si>
  <si>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</si>
  <si>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</si>
  <si>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</si>
  <si>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</si>
  <si>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</si>
  <si>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</si>
  <si>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</si>
  <si>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</si>
  <si>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</si>
  <si>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</si>
  <si>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</si>
  <si>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</si>
  <si>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</si>
  <si>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</si>
  <si>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</si>
  <si>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</si>
  <si>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</si>
  <si>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</si>
  <si>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</si>
  <si>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</si>
  <si>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</si>
  <si>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</si>
  <si>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</si>
  <si>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</si>
  <si>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</si>
  <si>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</si>
  <si>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</si>
  <si>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</si>
  <si>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</si>
  <si>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</si>
  <si>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</si>
  <si>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</si>
  <si>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</si>
  <si>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</si>
  <si>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</si>
  <si>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</si>
  <si>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</si>
  <si>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</si>
  <si>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</si>
  <si>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</si>
  <si>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</si>
  <si>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</si>
  <si>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</si>
  <si>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</si>
  <si>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</si>
  <si>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</si>
  <si>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</si>
  <si>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</si>
  <si>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</si>
  <si>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</si>
  <si>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</si>
  <si>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</si>
  <si>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</si>
  <si>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</si>
  <si>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</si>
  <si>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</si>
  <si>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</si>
  <si>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</si>
  <si>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</si>
  <si>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</si>
  <si>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</si>
  <si>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</si>
  <si>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</si>
  <si>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</si>
  <si>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</si>
  <si>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</si>
  <si>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</si>
  <si>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</si>
  <si>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</si>
  <si>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</si>
  <si>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</si>
  <si>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</si>
  <si>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</si>
  <si>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</si>
  <si>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</si>
  <si>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</si>
  <si>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</si>
  <si>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</si>
  <si>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</si>
  <si>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</si>
  <si>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</si>
  <si>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</si>
  <si>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</si>
  <si>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</si>
  <si>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</si>
  <si>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</si>
  <si>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</si>
  <si>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</si>
  <si>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</si>
  <si>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</si>
  <si>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</si>
  <si>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</si>
  <si>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</si>
  <si>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</si>
  <si>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</si>
  <si>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</si>
  <si>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</si>
  <si>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</si>
  <si>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</si>
  <si>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</si>
  <si>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</si>
  <si>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</si>
  <si>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</si>
  <si>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</si>
  <si>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</si>
  <si>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</si>
  <si>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</si>
  <si>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</si>
  <si>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</si>
  <si>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</si>
  <si>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</si>
  <si>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</si>
  <si>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</si>
  <si>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</si>
  <si>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</si>
  <si>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</si>
  <si>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</si>
  <si>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</si>
  <si>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</si>
  <si>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</si>
  <si>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</si>
  <si>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</si>
  <si>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</si>
  <si>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</si>
  <si>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</si>
  <si>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</si>
  <si>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</si>
  <si>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</si>
  <si>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</si>
  <si>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</si>
  <si>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</si>
  <si>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</si>
  <si>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</si>
  <si>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</si>
  <si>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</si>
  <si>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</si>
  <si>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</si>
  <si>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</si>
  <si>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</si>
  <si>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</si>
  <si>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</si>
  <si>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</si>
  <si>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</si>
  <si>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</si>
  <si>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</si>
  <si>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</si>
  <si>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</si>
  <si>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</si>
  <si>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</si>
  <si>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</si>
  <si>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</si>
  <si>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</si>
  <si>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</si>
  <si>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</si>
  <si>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</si>
  <si>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</si>
  <si>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</si>
  <si>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</si>
  <si>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</si>
  <si>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</si>
  <si>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</si>
  <si>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</si>
  <si>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</si>
  <si>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</si>
  <si>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</si>
  <si>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</si>
  <si>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</si>
  <si>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</si>
  <si>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</si>
  <si>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</si>
  <si>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</si>
  <si>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</si>
  <si>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</si>
  <si>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</si>
  <si>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</si>
  <si>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</si>
  <si>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</si>
  <si>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</si>
  <si>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</si>
  <si>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</si>
  <si>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</si>
  <si>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</si>
  <si>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</si>
  <si>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</si>
  <si>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</si>
  <si>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</si>
  <si>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</si>
  <si>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</si>
  <si>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</si>
  <si>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</si>
  <si>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</si>
  <si>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</si>
  <si>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</si>
  <si>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</si>
  <si>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</si>
  <si>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</si>
  <si>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</si>
  <si>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</si>
  <si>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</si>
  <si>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</si>
  <si>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</si>
  <si>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</si>
  <si>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</si>
  <si>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</si>
  <si>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</si>
  <si>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</si>
  <si>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</si>
  <si>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</si>
  <si>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</si>
  <si>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</si>
  <si>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</si>
  <si>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</si>
  <si>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</si>
  <si>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</si>
  <si>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</si>
  <si>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</si>
  <si>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</si>
  <si>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</si>
  <si>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</si>
  <si>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</si>
  <si>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</si>
  <si>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</si>
  <si>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</si>
  <si>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</si>
  <si>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</si>
  <si>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</si>
  <si>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</si>
  <si>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</si>
  <si>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</si>
  <si>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</si>
  <si>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</si>
  <si>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</si>
  <si>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</si>
  <si>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</si>
  <si>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</si>
  <si>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</si>
  <si>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</si>
  <si>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</si>
  <si>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</si>
  <si>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</si>
  <si>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</si>
  <si>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</si>
  <si>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</si>
  <si>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</si>
  <si>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</si>
  <si>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</si>
  <si>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</si>
  <si>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</si>
  <si>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</si>
  <si>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</si>
  <si>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</si>
  <si>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</si>
  <si>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</si>
  <si>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</si>
  <si>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</si>
  <si>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</si>
  <si>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</si>
  <si>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</si>
  <si>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</si>
  <si>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</si>
  <si>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</si>
  <si>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</si>
  <si>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</si>
  <si>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</si>
  <si>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</si>
  <si>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</si>
  <si>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</si>
  <si>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</si>
  <si>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</si>
  <si>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</si>
  <si>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</si>
  <si>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</si>
  <si>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</si>
  <si>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</si>
  <si>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</si>
  <si>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</si>
  <si>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</si>
  <si>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</si>
  <si>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</si>
  <si>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</si>
  <si>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</si>
  <si>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</si>
  <si>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</si>
  <si>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</si>
  <si>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</si>
  <si>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</si>
  <si>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</si>
  <si>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</si>
  <si>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</si>
  <si>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</si>
  <si>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</si>
  <si>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</si>
  <si>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</si>
  <si>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</si>
  <si>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</si>
  <si>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</si>
  <si>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</si>
  <si>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</si>
  <si>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</si>
  <si>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</si>
  <si>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</si>
  <si>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</si>
  <si>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</si>
  <si>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</si>
  <si>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</si>
  <si>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</si>
  <si>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</si>
  <si>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</si>
  <si>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</si>
  <si>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</si>
  <si>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</si>
  <si>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</si>
  <si>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</si>
  <si>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</si>
  <si>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</si>
  <si>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</si>
  <si>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</si>
  <si>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</si>
  <si>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</si>
  <si>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</si>
  <si>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</si>
  <si>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</si>
  <si>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</si>
  <si>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</si>
  <si>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</si>
  <si>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</si>
  <si>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</si>
  <si>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</si>
  <si>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</si>
  <si>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</si>
  <si>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</si>
  <si>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</si>
  <si>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</si>
  <si>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</si>
  <si>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</si>
  <si>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</si>
  <si>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</si>
  <si>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</si>
  <si>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</si>
  <si>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</si>
  <si>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</si>
  <si>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</si>
  <si>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</si>
  <si>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</si>
  <si>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</si>
  <si>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</si>
  <si>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</si>
  <si>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</si>
  <si>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</si>
  <si>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</si>
  <si>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</si>
  <si>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</si>
  <si>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</si>
  <si>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</si>
  <si>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</si>
  <si>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</si>
  <si>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</si>
  <si>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</si>
  <si>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</si>
  <si>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</si>
  <si>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</si>
  <si>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</si>
  <si>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</si>
  <si>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</si>
  <si>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</si>
  <si>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</si>
  <si>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</si>
  <si>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</si>
  <si>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</si>
  <si>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</si>
  <si>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</si>
  <si>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</si>
  <si>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</si>
  <si>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</si>
  <si>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</si>
  <si>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</si>
  <si>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</si>
  <si>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</si>
  <si>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</si>
  <si>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</si>
  <si>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</si>
  <si>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</si>
  <si>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</si>
  <si>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</si>
  <si>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</si>
  <si>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</si>
  <si>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</si>
  <si>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</si>
  <si>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</si>
  <si>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</si>
  <si>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</si>
  <si>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</si>
  <si>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</si>
  <si>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</si>
  <si>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</si>
  <si>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</si>
  <si>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</si>
  <si>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</si>
  <si>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</si>
  <si>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</si>
  <si>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</si>
  <si>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</si>
  <si>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</si>
  <si>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</si>
  <si>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</si>
  <si>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</si>
  <si>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</si>
  <si>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</si>
  <si>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</si>
  <si>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</si>
  <si>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</si>
  <si>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</si>
  <si>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</si>
  <si>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</si>
  <si>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</si>
  <si>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</si>
  <si>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</si>
  <si>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</si>
  <si>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</si>
  <si>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</si>
  <si>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</si>
  <si>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</si>
  <si>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</si>
  <si>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</si>
  <si>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</si>
  <si>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</si>
  <si>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</si>
  <si>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</si>
  <si>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</si>
  <si>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</si>
  <si>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</si>
  <si>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</si>
  <si>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</si>
  <si>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</si>
  <si>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</si>
  <si>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</si>
  <si>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</si>
  <si>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</si>
  <si>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</si>
  <si>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</si>
  <si>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</si>
  <si>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</si>
  <si>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</si>
  <si>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</si>
  <si>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</si>
  <si>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</si>
  <si>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</si>
  <si>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</si>
  <si>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</si>
  <si>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</si>
  <si>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</si>
  <si>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</si>
  <si>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</si>
  <si>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</si>
  <si>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</si>
  <si>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</si>
  <si>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</si>
  <si>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</si>
  <si>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</si>
  <si>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</si>
  <si>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</si>
  <si>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</si>
  <si>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</si>
  <si>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</si>
  <si>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</si>
  <si>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</si>
  <si>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</si>
  <si>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</si>
  <si>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</si>
  <si>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</si>
  <si>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</si>
  <si>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</si>
  <si>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</si>
  <si>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</si>
  <si>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</si>
  <si>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</si>
  <si>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</si>
  <si>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</si>
  <si>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</si>
  <si>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</si>
  <si>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</si>
  <si>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</si>
  <si>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</si>
  <si>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</si>
  <si>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</si>
  <si>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</si>
  <si>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</si>
  <si>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</si>
  <si>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</si>
  <si>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</si>
  <si>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</si>
  <si>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</si>
  <si>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</si>
  <si>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</si>
  <si>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</si>
  <si>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</si>
  <si>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</si>
  <si>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</si>
  <si>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</si>
  <si>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</si>
  <si>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</si>
  <si>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</si>
  <si>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</si>
  <si>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</si>
  <si>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</si>
  <si>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</si>
  <si>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</si>
  <si>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</si>
  <si>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</si>
  <si>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</si>
  <si>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</si>
  <si>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</si>
  <si>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</si>
  <si>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</si>
  <si>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</si>
  <si>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</si>
  <si>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</si>
  <si>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</si>
  <si>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</si>
  <si>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</si>
  <si>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</si>
  <si>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</si>
  <si>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</si>
  <si>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</si>
  <si>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</si>
  <si>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</si>
  <si>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</si>
  <si>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</si>
  <si>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</si>
  <si>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</si>
  <si>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</si>
  <si>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</si>
  <si>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</si>
  <si>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</si>
  <si>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</si>
  <si>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</si>
  <si>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</si>
  <si>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</si>
  <si>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</si>
  <si>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</si>
  <si>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</si>
  <si>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</si>
  <si>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</si>
  <si>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</si>
  <si>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</si>
  <si>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</si>
  <si>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</si>
  <si>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</si>
  <si>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</si>
  <si>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</si>
  <si>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</si>
  <si>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</si>
  <si>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</si>
  <si>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</si>
  <si>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</si>
  <si>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</si>
  <si>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</si>
  <si>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</si>
  <si>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</si>
  <si>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</si>
  <si>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</si>
  <si>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</si>
  <si>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</si>
  <si>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</si>
  <si>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</si>
  <si>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</si>
  <si>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</si>
  <si>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</si>
  <si>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</si>
  <si>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</si>
  <si>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</si>
  <si>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</si>
  <si>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</si>
  <si>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</si>
  <si>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</si>
  <si>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</si>
  <si>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</si>
  <si>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</si>
  <si>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</si>
  <si>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</si>
  <si>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</si>
  <si>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</si>
  <si>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</si>
  <si>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</si>
  <si>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</si>
  <si>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</si>
  <si>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</si>
  <si>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</si>
  <si>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</si>
  <si>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</si>
  <si>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</si>
  <si>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</si>
  <si>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</si>
  <si>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</si>
  <si>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</si>
  <si>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</si>
  <si>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</si>
  <si>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</si>
  <si>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</si>
  <si>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</si>
  <si>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</si>
  <si>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</si>
  <si>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</si>
  <si>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</si>
  <si>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</si>
  <si>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</si>
  <si>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</si>
  <si>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</si>
  <si>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</si>
  <si>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</si>
  <si>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</si>
  <si>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</si>
  <si>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</si>
  <si>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</si>
  <si>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</si>
  <si>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</si>
  <si>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</si>
  <si>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</si>
  <si>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</si>
  <si>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</si>
  <si>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</si>
  <si>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</si>
  <si>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</si>
  <si>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</si>
  <si>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</si>
  <si>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</si>
  <si>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</si>
  <si>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</si>
  <si>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</si>
  <si>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</si>
  <si>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</si>
  <si>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</si>
  <si>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</si>
  <si>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</si>
  <si>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</si>
  <si>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</si>
  <si>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</si>
  <si>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</si>
  <si>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</si>
  <si>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</si>
  <si>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</si>
  <si>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</si>
  <si>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</si>
  <si>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</si>
  <si>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</si>
  <si>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</si>
  <si>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</si>
  <si>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</si>
  <si>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</si>
  <si>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</si>
  <si>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</si>
  <si>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</si>
  <si>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</si>
  <si>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</si>
  <si>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</si>
  <si>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</si>
  <si>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</si>
  <si>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</si>
  <si>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</si>
  <si>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</si>
  <si>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</si>
  <si>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</si>
  <si>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</si>
  <si>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</si>
  <si>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</si>
  <si>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</si>
  <si>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</si>
  <si>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</si>
  <si>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</si>
  <si>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</si>
  <si>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</si>
  <si>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</si>
  <si>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</si>
  <si>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</si>
  <si>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</si>
  <si>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</si>
  <si>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</si>
  <si>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</si>
  <si>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</si>
  <si>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</si>
  <si>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</si>
  <si>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</si>
  <si>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</si>
  <si>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</si>
  <si>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</si>
  <si>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</si>
  <si>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</si>
  <si>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</si>
  <si>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</si>
  <si>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</si>
  <si>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</si>
  <si>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</si>
  <si>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</si>
  <si>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</si>
  <si>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</si>
  <si>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</si>
  <si>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</si>
  <si>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</si>
  <si>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</si>
  <si>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</si>
  <si>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</si>
  <si>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</si>
  <si>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</si>
  <si>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</si>
  <si>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</si>
  <si>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</si>
  <si>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</si>
  <si>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</si>
  <si>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</si>
  <si>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</si>
  <si>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</si>
  <si>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</si>
  <si>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</si>
  <si>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</si>
  <si>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</si>
  <si>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</si>
  <si>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</si>
  <si>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</si>
  <si>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</si>
  <si>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</si>
  <si>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</si>
  <si>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</si>
  <si>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</si>
  <si>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</si>
  <si>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</si>
  <si>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</si>
  <si>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</si>
  <si>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</si>
  <si>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</si>
  <si>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</si>
  <si>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</si>
  <si>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</si>
  <si>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</si>
  <si>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</si>
  <si>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</si>
  <si>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</si>
  <si>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</si>
  <si>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</si>
  <si>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</si>
  <si>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</si>
  <si>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</si>
  <si>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</si>
  <si>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</si>
  <si>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</si>
  <si>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</si>
  <si>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</si>
  <si>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</si>
  <si>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</si>
  <si>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</si>
  <si>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</si>
  <si>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</si>
  <si>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</si>
  <si>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</si>
  <si>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</si>
  <si>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</si>
  <si>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</si>
  <si>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</si>
  <si>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</si>
  <si>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</si>
  <si>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</si>
  <si>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</si>
  <si>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</si>
  <si>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</si>
  <si>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</si>
  <si>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</si>
  <si>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</si>
  <si>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</si>
  <si>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</si>
  <si>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</si>
  <si>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</si>
  <si>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</si>
  <si>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</si>
  <si>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</si>
  <si>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</si>
  <si>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</si>
  <si>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</si>
  <si>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</si>
  <si>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</si>
  <si>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</si>
  <si>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</si>
  <si>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</si>
  <si>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</si>
  <si>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</si>
  <si>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</si>
  <si>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</si>
  <si>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</si>
  <si>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</si>
  <si>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</si>
  <si>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</si>
  <si>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</si>
  <si>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</si>
  <si>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</si>
  <si>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</si>
  <si>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</si>
  <si>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</si>
  <si>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</si>
  <si>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</si>
  <si>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</si>
  <si>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</si>
  <si>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</si>
  <si>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</si>
  <si>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</si>
  <si>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</si>
  <si>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</si>
  <si>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</si>
  <si>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</si>
  <si>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</si>
  <si>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</si>
  <si>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</si>
  <si>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</si>
  <si>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</si>
  <si>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</si>
  <si>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</si>
  <si>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</si>
  <si>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</si>
  <si>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</si>
  <si>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</si>
  <si>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</si>
  <si>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</si>
  <si>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</si>
  <si>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</si>
  <si>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</si>
  <si>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</si>
  <si>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</si>
  <si>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</si>
  <si>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</si>
  <si>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</si>
  <si>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</si>
  <si>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</si>
  <si>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</si>
  <si>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</si>
  <si>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</si>
  <si>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</si>
  <si>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</si>
  <si>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</si>
  <si>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</si>
  <si>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</si>
  <si>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</si>
  <si>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</si>
  <si>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</si>
  <si>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</si>
  <si>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</si>
  <si>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</si>
  <si>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</si>
  <si>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</si>
  <si>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</si>
  <si>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</si>
  <si>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</si>
  <si>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</si>
  <si>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</si>
  <si>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</si>
  <si>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</si>
  <si>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</si>
  <si>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</si>
  <si>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</si>
  <si>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</si>
  <si>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</si>
  <si>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</si>
  <si>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</si>
  <si>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</si>
  <si>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</si>
  <si>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</si>
  <si>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</si>
  <si>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</si>
  <si>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</si>
  <si>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</si>
  <si>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</si>
  <si>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</si>
  <si>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</si>
  <si>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</si>
  <si>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</si>
  <si>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</si>
  <si>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</si>
  <si>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</si>
  <si>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</si>
  <si>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</si>
  <si>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</si>
  <si>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</si>
  <si>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</si>
  <si>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</si>
  <si>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</si>
  <si>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</si>
  <si>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</si>
  <si>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</si>
  <si>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</si>
  <si>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</si>
  <si>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</si>
  <si>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</si>
  <si>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</si>
  <si>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</si>
  <si>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</si>
  <si>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</si>
  <si>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</si>
  <si>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</si>
  <si>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</si>
  <si>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</si>
  <si>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</si>
  <si>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</si>
  <si>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</si>
  <si>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</si>
  <si>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</si>
  <si>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</si>
  <si>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</si>
  <si>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</si>
  <si>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</si>
  <si>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</si>
  <si>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</si>
  <si>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</si>
  <si>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</si>
  <si>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</si>
  <si>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</si>
  <si>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</si>
  <si>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</si>
  <si>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</si>
  <si>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</si>
  <si>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</si>
  <si>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</si>
  <si>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</si>
  <si>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</si>
  <si>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</si>
  <si>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</si>
  <si>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</si>
  <si>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</si>
  <si>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</si>
  <si>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</si>
  <si>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</si>
  <si>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</si>
  <si>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</si>
  <si>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</si>
  <si>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</si>
  <si>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</si>
  <si>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</si>
  <si>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</si>
  <si>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</si>
  <si>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</si>
  <si>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</si>
  <si>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</si>
  <si>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</si>
  <si>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</si>
  <si>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</si>
  <si>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</si>
  <si>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</si>
  <si>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</si>
  <si>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</si>
  <si>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</si>
  <si>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</si>
  <si>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</si>
  <si>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</si>
  <si>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</si>
  <si>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</si>
  <si>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</si>
  <si>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</si>
  <si>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</si>
  <si>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</si>
  <si>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</si>
  <si>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</si>
  <si>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</si>
  <si>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</si>
  <si>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</si>
  <si>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</si>
  <si>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</si>
  <si>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</si>
  <si>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</si>
  <si>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</si>
  <si>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</si>
  <si>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</si>
  <si>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</si>
  <si>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</si>
  <si>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</si>
  <si>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</si>
  <si>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</si>
  <si>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</si>
  <si>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</si>
  <si>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</si>
  <si>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</si>
  <si>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</si>
  <si>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</si>
  <si>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</si>
  <si>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</si>
  <si>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</si>
  <si>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</si>
  <si>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</si>
  <si>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</si>
  <si>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</si>
  <si>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</si>
  <si>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</si>
  <si>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</si>
  <si>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</si>
  <si>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</si>
  <si>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</si>
  <si>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</si>
  <si>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</si>
  <si>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</si>
  <si>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</si>
  <si>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</si>
  <si>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</si>
  <si>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</si>
  <si>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</si>
  <si>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</si>
  <si>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</si>
  <si>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</si>
  <si>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</si>
  <si>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</si>
  <si>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</si>
  <si>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</si>
  <si>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</si>
  <si>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</si>
  <si>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</si>
  <si>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</si>
  <si>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</si>
  <si>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</si>
  <si>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</si>
  <si>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</si>
  <si>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</si>
  <si>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</si>
  <si>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</si>
  <si>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</si>
  <si>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</si>
  <si>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</si>
  <si>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</si>
  <si>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</si>
  <si>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</si>
  <si>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</si>
  <si>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</si>
  <si>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</si>
  <si>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</si>
  <si>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</si>
  <si>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</si>
  <si>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</si>
  <si>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</si>
  <si>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</si>
  <si>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</si>
  <si>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</si>
  <si>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</si>
  <si>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</si>
  <si>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</si>
  <si>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</si>
  <si>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</si>
  <si>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</si>
  <si>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</si>
  <si>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</si>
  <si>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</si>
  <si>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</si>
  <si>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</si>
  <si>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</si>
  <si>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</si>
  <si>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</si>
  <si>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</si>
  <si>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</si>
  <si>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</si>
  <si>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</si>
  <si>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</si>
  <si>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</si>
  <si>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</si>
  <si>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</si>
  <si>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</si>
  <si>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</si>
  <si>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</si>
  <si>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</si>
  <si>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</si>
  <si>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</si>
  <si>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</si>
  <si>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</si>
  <si>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</si>
  <si>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</si>
  <si>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</si>
  <si>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</si>
  <si>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</si>
  <si>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</si>
  <si>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</si>
  <si>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</si>
  <si>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</si>
  <si>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</si>
  <si>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</si>
  <si>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</si>
  <si>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</si>
  <si>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</si>
  <si>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</si>
  <si>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</si>
  <si>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</si>
  <si>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</si>
  <si>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</si>
  <si>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</si>
  <si>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</si>
  <si>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</si>
  <si>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</si>
  <si>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</si>
  <si>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</si>
  <si>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</si>
  <si>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</si>
  <si>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</si>
  <si>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</si>
  <si>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</si>
  <si>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</si>
  <si>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</si>
  <si>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</si>
  <si>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</si>
  <si>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</si>
  <si>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</si>
  <si>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</si>
  <si>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</si>
  <si>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</si>
  <si>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</si>
  <si>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</si>
  <si>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</si>
  <si>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</si>
  <si>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</si>
  <si>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</si>
  <si>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</si>
  <si>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</si>
  <si>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</si>
  <si>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</si>
  <si>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</si>
  <si>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</si>
  <si>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</si>
  <si>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</si>
  <si>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</si>
  <si>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</si>
  <si>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</si>
  <si>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</si>
  <si>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</si>
  <si>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</si>
  <si>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</si>
  <si>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</si>
  <si>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</si>
  <si>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</si>
  <si>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</si>
  <si>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</si>
  <si>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</si>
  <si>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</si>
  <si>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</si>
  <si>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</si>
  <si>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</si>
  <si>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</si>
  <si>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</si>
  <si>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</si>
  <si>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</si>
  <si>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</si>
  <si>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</si>
  <si>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</si>
  <si>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</si>
  <si>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</si>
  <si>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</si>
  <si>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</si>
  <si>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</si>
  <si>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</si>
  <si>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</si>
  <si>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</si>
  <si>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</si>
  <si>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</si>
  <si>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</si>
  <si>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</si>
  <si>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</si>
  <si>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</si>
  <si>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</si>
  <si>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</si>
  <si>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</si>
  <si>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</si>
  <si>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</si>
  <si>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</si>
  <si>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</si>
  <si>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</si>
  <si>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</si>
  <si>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</si>
  <si>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</si>
  <si>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</si>
  <si>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</si>
  <si>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</si>
  <si>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</si>
  <si>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</si>
  <si>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</si>
  <si>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</si>
  <si>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</si>
  <si>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</si>
  <si>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</si>
  <si>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</si>
  <si>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</si>
  <si>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</si>
  <si>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</si>
  <si>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</si>
  <si>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</si>
  <si>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</si>
  <si>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</si>
  <si>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</si>
  <si>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</si>
  <si>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</si>
  <si>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</si>
  <si>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</si>
  <si>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</si>
  <si>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</si>
  <si>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</si>
  <si>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</si>
  <si>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</si>
  <si>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</si>
  <si>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</si>
  <si>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</si>
  <si>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</si>
  <si>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</si>
  <si>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</si>
  <si>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</si>
  <si>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</si>
  <si>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</si>
  <si>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</si>
  <si>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</si>
  <si>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</si>
  <si>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</si>
  <si>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</si>
  <si>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</si>
  <si>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</si>
  <si>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</si>
  <si>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</si>
  <si>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</si>
  <si>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</si>
  <si>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</si>
  <si>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</si>
  <si>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</si>
  <si>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</si>
  <si>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</si>
  <si>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</si>
  <si>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</si>
  <si>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</si>
  <si>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</si>
  <si>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</si>
  <si>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</si>
  <si>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</si>
  <si>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</si>
  <si>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</si>
  <si>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</si>
  <si>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</si>
  <si>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</si>
  <si>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</si>
  <si>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</si>
  <si>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</si>
  <si>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</si>
  <si>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</si>
  <si>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</si>
  <si>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</si>
  <si>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</si>
  <si>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</si>
  <si>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</si>
  <si>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</si>
  <si>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</si>
  <si>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</si>
  <si>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</si>
  <si>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</si>
  <si>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</si>
  <si>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</si>
  <si>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</si>
  <si>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</si>
  <si>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</si>
  <si>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</si>
  <si>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</si>
  <si>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</si>
  <si>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</si>
  <si>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</si>
  <si>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</si>
  <si>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</si>
  <si>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</si>
  <si>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</si>
  <si>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</si>
  <si>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</si>
  <si>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</si>
  <si>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</si>
  <si>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</si>
  <si>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</si>
  <si>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</si>
  <si>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</si>
  <si>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</si>
  <si>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</si>
  <si>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</si>
  <si>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</si>
  <si>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</si>
  <si>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</si>
  <si>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</si>
  <si>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</si>
  <si>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</si>
  <si>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</si>
  <si>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</si>
  <si>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</si>
  <si>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</si>
  <si>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</si>
  <si>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</si>
  <si>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</si>
  <si>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</si>
  <si>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</si>
  <si>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</si>
  <si>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</si>
  <si>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</si>
  <si>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</si>
  <si>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</si>
  <si>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</si>
  <si>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</si>
  <si>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</si>
  <si>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</si>
  <si>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</si>
  <si>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</si>
  <si>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</si>
  <si>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</si>
  <si>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</si>
  <si>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</si>
  <si>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</si>
  <si>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</si>
  <si>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</si>
  <si>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</si>
  <si>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</si>
  <si>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</si>
  <si>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</si>
  <si>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</si>
  <si>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</si>
  <si>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</si>
  <si>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</si>
  <si>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</si>
  <si>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</si>
  <si>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</si>
  <si>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</si>
  <si>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</si>
  <si>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</si>
  <si>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</si>
  <si>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</si>
  <si>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</si>
  <si>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</si>
  <si>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</si>
  <si>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</si>
  <si>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</si>
  <si>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</si>
  <si>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</si>
  <si>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</si>
  <si>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</si>
  <si>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</si>
  <si>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</si>
  <si>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</si>
  <si>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</si>
  <si>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</si>
  <si>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</si>
  <si>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</si>
  <si>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</si>
  <si>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</si>
  <si>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</si>
  <si>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</si>
  <si>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</si>
  <si>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</si>
  <si>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</si>
  <si>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</si>
  <si>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</si>
  <si>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</si>
  <si>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</si>
  <si>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</si>
  <si>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</si>
  <si>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</si>
  <si>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</si>
  <si>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</si>
  <si>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</si>
  <si>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</si>
  <si>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</si>
  <si>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</si>
  <si>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</si>
  <si>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</si>
  <si>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</si>
  <si>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</si>
  <si>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</si>
  <si>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</si>
  <si>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</si>
  <si>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</si>
  <si>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</si>
  <si>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</si>
  <si>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</si>
  <si>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</si>
  <si>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</si>
  <si>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</si>
  <si>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</si>
  <si>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</si>
  <si>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</si>
  <si>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</si>
  <si>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</si>
  <si>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</si>
  <si>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</si>
  <si>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</si>
  <si>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</si>
  <si>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</si>
  <si>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</si>
  <si>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</si>
  <si>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</si>
  <si>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</si>
  <si>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</si>
  <si>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</si>
  <si>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</si>
  <si>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</si>
  <si>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</si>
  <si>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</si>
  <si>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</si>
  <si>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</si>
  <si>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</si>
  <si>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</si>
  <si>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</si>
  <si>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</si>
  <si>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</si>
  <si>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</si>
  <si>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</si>
  <si>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</si>
  <si>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</si>
  <si>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</si>
  <si>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</si>
  <si>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</si>
  <si>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</si>
  <si>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</si>
  <si>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</si>
  <si>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</si>
  <si>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</si>
  <si>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</si>
  <si>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</si>
  <si>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</si>
  <si>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</si>
  <si>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</si>
  <si>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</si>
  <si>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</si>
  <si>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</si>
  <si>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</si>
  <si>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</si>
  <si>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</si>
  <si>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</si>
  <si>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</si>
  <si>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</si>
  <si>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</si>
  <si>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</si>
  <si>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</si>
  <si>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</si>
  <si>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</si>
  <si>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</si>
  <si>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</si>
  <si>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</si>
  <si>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</si>
  <si>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</si>
  <si>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</si>
  <si>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</si>
  <si>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</si>
  <si>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</si>
  <si>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</si>
  <si>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</si>
  <si>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</si>
  <si>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</si>
  <si>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</si>
  <si>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</si>
  <si>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</si>
  <si>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</si>
  <si>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</si>
  <si>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</si>
  <si>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</si>
  <si>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</si>
  <si>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</si>
  <si>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</si>
  <si>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</si>
  <si>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</si>
  <si>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</si>
  <si>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</si>
  <si>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</si>
  <si>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</si>
  <si>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</si>
  <si>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</si>
  <si>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</si>
  <si>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</si>
  <si>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</si>
  <si>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</si>
  <si>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</si>
  <si>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</si>
  <si>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</si>
  <si>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</si>
  <si>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</si>
  <si>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</si>
  <si>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</si>
  <si>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</si>
  <si>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</si>
  <si>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</si>
  <si>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</si>
  <si>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</si>
  <si>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</si>
  <si>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</si>
  <si>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</si>
  <si>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</si>
  <si>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</si>
  <si>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</si>
  <si>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</si>
  <si>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</si>
  <si>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</si>
  <si>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</si>
  <si>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</si>
  <si>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</si>
  <si>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</si>
  <si>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</si>
  <si>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</si>
  <si>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</si>
  <si>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</si>
  <si>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</si>
  <si>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</si>
  <si>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</si>
  <si>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</si>
  <si>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</si>
  <si>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</si>
  <si>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</si>
  <si>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</si>
  <si>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</si>
  <si>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</si>
  <si>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</si>
  <si>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</si>
  <si>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</si>
  <si>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</si>
  <si>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</si>
  <si>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</si>
  <si>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</si>
  <si>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</si>
  <si>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</si>
  <si>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</si>
  <si>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</si>
  <si>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</si>
  <si>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</si>
  <si>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</si>
  <si>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</si>
  <si>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</si>
  <si>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</si>
  <si>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</si>
  <si>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</si>
  <si>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</si>
  <si>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</si>
  <si>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</si>
  <si>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</si>
  <si>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</si>
  <si>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</si>
  <si>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</si>
  <si>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</si>
  <si>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</si>
  <si>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</si>
  <si>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</si>
  <si>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</si>
  <si>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</si>
  <si>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</si>
  <si>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</si>
  <si>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</si>
  <si>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</si>
  <si>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</si>
  <si>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</si>
  <si>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</si>
  <si>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</si>
  <si>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</si>
  <si>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</si>
  <si>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</si>
  <si>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</si>
  <si>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</si>
  <si>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</si>
  <si>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</si>
  <si>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</si>
  <si>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</si>
  <si>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</si>
  <si>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</si>
  <si>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</si>
  <si>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</si>
  <si>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</si>
  <si>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</si>
  <si>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</si>
  <si>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</si>
  <si>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</si>
  <si>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</si>
  <si>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</si>
  <si>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</si>
  <si>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</si>
  <si>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</si>
  <si>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</si>
  <si>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</si>
  <si>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</si>
  <si>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</si>
  <si>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</si>
  <si>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</si>
  <si>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</si>
  <si>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</si>
  <si>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</si>
  <si>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</si>
  <si>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</si>
  <si>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</si>
  <si>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</si>
  <si>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</si>
  <si>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</si>
  <si>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</si>
  <si>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</si>
  <si>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</si>
  <si>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</si>
  <si>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</si>
  <si>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</si>
  <si>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</si>
  <si>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</si>
  <si>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</si>
  <si>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</si>
  <si>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</si>
  <si>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</si>
  <si>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</si>
  <si>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</si>
  <si>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</si>
  <si>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</si>
  <si>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</si>
  <si>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</si>
  <si>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</si>
  <si>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</si>
  <si>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</si>
  <si>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</si>
  <si>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</si>
  <si>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</si>
  <si>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</si>
  <si>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</si>
  <si>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</si>
  <si>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</si>
  <si>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</si>
  <si>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</si>
  <si>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</si>
  <si>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</si>
  <si>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</si>
  <si>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</si>
  <si>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</si>
  <si>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</si>
  <si>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</si>
  <si>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</si>
  <si>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</si>
  <si>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</si>
  <si>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</si>
  <si>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</si>
  <si>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</si>
  <si>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</si>
  <si>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</si>
  <si>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</si>
  <si>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</si>
  <si>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</si>
  <si>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</si>
  <si>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</si>
  <si>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</si>
  <si>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</si>
  <si>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</si>
  <si>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</si>
  <si>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</si>
  <si>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</si>
  <si>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</si>
  <si>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</si>
  <si>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</si>
  <si>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</si>
  <si>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</si>
  <si>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</si>
  <si>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</si>
  <si>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</si>
  <si>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</si>
  <si>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</si>
  <si>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</si>
  <si>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</si>
  <si>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</si>
  <si>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</si>
  <si>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</si>
  <si>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</si>
  <si>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</si>
  <si>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</si>
  <si>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</si>
  <si>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</si>
  <si>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</si>
  <si>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</si>
  <si>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</si>
  <si>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</si>
  <si>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</si>
  <si>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</si>
  <si>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</si>
  <si>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</si>
  <si>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</si>
  <si>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</si>
  <si>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</si>
  <si>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</si>
  <si>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</si>
  <si>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</si>
  <si>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</si>
  <si>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</si>
  <si>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</si>
  <si>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</si>
  <si>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</si>
  <si>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</si>
  <si>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</si>
  <si>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</si>
  <si>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</si>
  <si>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</si>
  <si>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</si>
  <si>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</si>
  <si>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</si>
  <si>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</si>
  <si>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</si>
  <si>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</si>
  <si>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</si>
  <si>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</si>
  <si>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</si>
  <si>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</si>
  <si>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</si>
  <si>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</si>
  <si>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</si>
  <si>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</si>
  <si>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</si>
  <si>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</si>
  <si>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</si>
  <si>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</si>
  <si>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</si>
  <si>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</si>
  <si>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</si>
  <si>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</si>
  <si>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</si>
  <si>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</si>
  <si>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</si>
  <si>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</si>
  <si>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</si>
  <si>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</si>
  <si>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</si>
  <si>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</si>
  <si>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</si>
  <si>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</si>
  <si>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</si>
  <si>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</si>
  <si>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</si>
  <si>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</si>
  <si>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</si>
  <si>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</si>
  <si>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</si>
  <si>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</si>
  <si>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</si>
  <si>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</si>
  <si>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</si>
  <si>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</si>
  <si>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</si>
  <si>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</si>
  <si>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</si>
  <si>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</si>
  <si>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</si>
  <si>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</si>
  <si>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</si>
  <si>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</si>
  <si>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</si>
  <si>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</si>
  <si>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</si>
  <si>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</si>
  <si>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</si>
  <si>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</si>
  <si>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</si>
  <si>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</si>
  <si>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</si>
  <si>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</si>
  <si>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</si>
  <si>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</si>
  <si>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</si>
  <si>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</si>
  <si>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</si>
  <si>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</si>
  <si>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</si>
  <si>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</si>
  <si>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</si>
  <si>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</si>
  <si>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</si>
  <si>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</si>
  <si>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</si>
  <si>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</si>
  <si>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</si>
  <si>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</si>
  <si>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</si>
  <si>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</si>
  <si>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</si>
  <si>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</si>
  <si>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</si>
  <si>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</si>
  <si>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</si>
  <si>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</si>
  <si>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</si>
  <si>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</si>
  <si>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</si>
  <si>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</si>
  <si>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</si>
  <si>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</si>
  <si>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</si>
  <si>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</si>
  <si>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</si>
  <si>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</si>
  <si>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</si>
  <si>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</si>
  <si>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</si>
  <si>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</si>
  <si>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</si>
  <si>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</si>
  <si>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</si>
  <si>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</si>
  <si>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</si>
  <si>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</si>
  <si>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</si>
  <si>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</si>
  <si>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</si>
  <si>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</si>
  <si>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</si>
  <si>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</si>
  <si>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</si>
  <si>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</si>
  <si>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</si>
  <si>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</si>
  <si>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</si>
  <si>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</si>
  <si>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</si>
  <si>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</si>
  <si>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</si>
  <si>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</si>
  <si>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</si>
  <si>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</si>
  <si>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</si>
  <si>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</si>
  <si>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</si>
  <si>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</si>
  <si>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</si>
  <si>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</si>
  <si>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</si>
  <si>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</si>
  <si>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</si>
  <si>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</si>
  <si>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</si>
  <si>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</si>
  <si>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</si>
  <si>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</si>
  <si>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</si>
  <si>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</si>
  <si>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</si>
  <si>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</si>
  <si>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</si>
  <si>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</si>
  <si>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</si>
  <si>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</si>
  <si>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</si>
  <si>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</si>
  <si>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</si>
  <si>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</si>
  <si>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</si>
  <si>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</si>
  <si>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</si>
  <si>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</si>
  <si>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</si>
  <si>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</si>
  <si>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</si>
  <si>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</si>
  <si>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</si>
  <si>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</si>
  <si>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</si>
  <si>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</si>
  <si>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</si>
  <si>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</si>
  <si>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</si>
  <si>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</si>
  <si>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</si>
  <si>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</si>
  <si>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</si>
  <si>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</si>
  <si>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</si>
  <si>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</si>
  <si>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</si>
  <si>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</si>
  <si>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</si>
  <si>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</si>
  <si>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</si>
  <si>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</si>
  <si>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</si>
  <si>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</si>
  <si>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</si>
  <si>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</si>
  <si>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</si>
  <si>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</si>
  <si>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</si>
  <si>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</si>
  <si>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</si>
  <si>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</si>
  <si>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</si>
  <si>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</si>
  <si>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</si>
  <si>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</si>
  <si>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</si>
  <si>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</si>
  <si>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</si>
  <si>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</si>
  <si>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</si>
  <si>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</si>
  <si>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</si>
  <si>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</si>
  <si>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</si>
  <si>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</si>
  <si>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</si>
  <si>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</si>
  <si>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</si>
  <si>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</si>
  <si>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</si>
  <si>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</si>
  <si>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</si>
  <si>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</si>
  <si>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</si>
  <si>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</si>
  <si>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</si>
  <si>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</si>
  <si>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</si>
  <si>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</si>
  <si>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</si>
  <si>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</si>
  <si>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</si>
  <si>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</si>
  <si>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</si>
  <si>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</si>
  <si>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</si>
  <si>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</si>
  <si>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</si>
  <si>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</si>
  <si>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</si>
  <si>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</si>
  <si>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</si>
  <si>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</si>
  <si>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</si>
  <si>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</si>
  <si>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</si>
  <si>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</si>
  <si>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</si>
  <si>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</si>
  <si>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</si>
  <si>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</si>
  <si>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</si>
  <si>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</si>
  <si>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</si>
  <si>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</si>
  <si>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</si>
  <si>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</si>
  <si>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</si>
  <si>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</si>
  <si>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</si>
  <si>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</si>
  <si>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</si>
  <si>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</si>
  <si>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</si>
  <si>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</si>
  <si>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</si>
  <si>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</si>
  <si>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</si>
  <si>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</si>
  <si>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</si>
  <si>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</si>
  <si>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</si>
  <si>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</si>
  <si>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</si>
  <si>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</si>
  <si>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</si>
  <si>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</si>
  <si>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</si>
  <si>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</si>
  <si>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</si>
  <si>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</si>
  <si>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</si>
  <si>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</si>
  <si>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</si>
  <si>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</si>
  <si>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</si>
  <si>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</si>
  <si>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</si>
  <si>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</si>
  <si>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</si>
  <si>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</si>
  <si>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</si>
  <si>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</si>
  <si>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</si>
  <si>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</si>
  <si>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</si>
  <si>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</si>
  <si>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</si>
  <si>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</si>
  <si>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</si>
  <si>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</si>
  <si>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</si>
  <si>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</si>
  <si>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</si>
  <si>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</si>
  <si>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</si>
  <si>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</si>
  <si>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</si>
  <si>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</si>
  <si>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</si>
  <si>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</si>
  <si>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</si>
  <si>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</si>
  <si>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</si>
  <si>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</si>
  <si>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</si>
  <si>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</si>
  <si>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</si>
  <si>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</si>
  <si>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</si>
  <si>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</si>
  <si>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</si>
  <si>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</si>
  <si>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</si>
  <si>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</si>
  <si>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</si>
  <si>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</si>
  <si>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</si>
  <si>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</si>
  <si>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</si>
  <si>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</si>
  <si>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</si>
  <si>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</si>
  <si>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</si>
  <si>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</si>
  <si>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</si>
  <si>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</si>
  <si>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</si>
  <si>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</si>
  <si>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</si>
  <si>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</si>
  <si>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</si>
  <si>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</si>
  <si>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</si>
  <si>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</si>
  <si>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</si>
  <si>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</si>
  <si>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</si>
  <si>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</si>
  <si>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</si>
  <si>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</si>
  <si>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</si>
  <si>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</si>
  <si>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</si>
  <si>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</si>
  <si>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</si>
  <si>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</si>
  <si>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</si>
  <si>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</si>
  <si>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</si>
  <si>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</si>
  <si>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</si>
  <si>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</si>
  <si>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</si>
  <si>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</si>
  <si>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</si>
  <si>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</si>
  <si>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</si>
  <si>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</si>
  <si>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</si>
  <si>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</si>
  <si>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</si>
  <si>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</si>
  <si>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</si>
  <si>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</si>
  <si>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</si>
  <si>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</si>
  <si>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</si>
  <si>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</si>
  <si>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</si>
  <si>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</si>
  <si>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</si>
  <si>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</si>
  <si>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</si>
  <si>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</si>
  <si>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</si>
  <si>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</si>
  <si>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</si>
  <si>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</si>
  <si>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</si>
  <si>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</si>
  <si>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</si>
  <si>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</si>
  <si>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</si>
  <si>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</si>
  <si>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</si>
  <si>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</si>
  <si>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</si>
  <si>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</si>
  <si>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</si>
  <si>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</si>
  <si>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</si>
  <si>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</si>
  <si>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</si>
  <si>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</si>
  <si>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</si>
  <si>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</si>
  <si>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</si>
  <si>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</si>
  <si>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</si>
  <si>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</si>
  <si>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</si>
  <si>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</si>
  <si>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</si>
  <si>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</si>
  <si>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</si>
  <si>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</si>
  <si>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</si>
  <si>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</si>
  <si>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</si>
  <si>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</si>
  <si>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</si>
  <si>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</si>
  <si>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</si>
  <si>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</si>
  <si>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</si>
  <si>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</si>
  <si>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</si>
  <si>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</si>
  <si>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</si>
  <si>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</si>
  <si>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</si>
  <si>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</si>
  <si>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</si>
  <si>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</si>
  <si>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</si>
  <si>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</si>
  <si>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</si>
  <si>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</si>
  <si>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</si>
  <si>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</si>
  <si>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</si>
  <si>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</si>
  <si>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</si>
  <si>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</si>
  <si>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</si>
  <si>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</si>
  <si>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</si>
  <si>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</si>
  <si>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</si>
  <si>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</si>
  <si>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</si>
  <si>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</si>
  <si>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</si>
  <si>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</si>
  <si>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</si>
  <si>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</si>
  <si>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</si>
  <si>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</si>
  <si>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</si>
  <si>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</si>
  <si>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</si>
  <si>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</si>
  <si>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</si>
  <si>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</si>
  <si>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</si>
  <si>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</si>
  <si>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</si>
  <si>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</si>
  <si>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</si>
  <si>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</si>
  <si>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</si>
  <si>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</si>
  <si>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</si>
  <si>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</si>
  <si>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</si>
  <si>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</si>
  <si>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</si>
  <si>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</si>
  <si>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</si>
  <si>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</si>
  <si>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</si>
  <si>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</si>
  <si>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</si>
  <si>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</si>
  <si>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</si>
  <si>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</si>
  <si>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</si>
  <si>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</si>
  <si>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</si>
  <si>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</si>
  <si>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</si>
  <si>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</si>
  <si>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</si>
  <si>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</si>
  <si>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</si>
  <si>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</si>
  <si>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</si>
  <si>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</si>
  <si>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</si>
  <si>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</si>
  <si>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</si>
  <si>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</si>
  <si>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</si>
  <si>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</si>
  <si>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</si>
  <si>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</si>
  <si>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</si>
  <si>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</si>
  <si>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</si>
  <si>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</si>
  <si>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</si>
  <si>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</si>
  <si>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</si>
  <si>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</si>
  <si>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</si>
  <si>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</si>
  <si>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</si>
  <si>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</si>
  <si>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</si>
  <si>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</si>
  <si>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</si>
  <si>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</si>
  <si>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</si>
  <si>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</si>
  <si>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</si>
  <si>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</si>
  <si>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</si>
  <si>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</si>
  <si>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</si>
  <si>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</si>
  <si>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</si>
  <si>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</si>
  <si>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</si>
  <si>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</si>
  <si>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</si>
  <si>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</si>
  <si>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</si>
  <si>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</si>
  <si>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</si>
  <si>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</si>
  <si>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</si>
  <si>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</si>
  <si>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</si>
  <si>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</si>
  <si>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</si>
  <si>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</si>
  <si>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</si>
  <si>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</si>
  <si>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</si>
  <si>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</si>
  <si>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</si>
  <si>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</si>
  <si>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</si>
  <si>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</si>
  <si>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</si>
  <si>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</si>
  <si>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</si>
  <si>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</si>
  <si>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</si>
  <si>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</si>
  <si>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</si>
  <si>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</si>
  <si>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</si>
  <si>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</si>
  <si>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</si>
  <si>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</si>
  <si>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</si>
  <si>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</si>
  <si>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</si>
  <si>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</si>
  <si>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</si>
  <si>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</si>
  <si>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</si>
  <si>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</si>
  <si>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</si>
  <si>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</si>
  <si>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</si>
  <si>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</si>
  <si>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</si>
  <si>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</si>
  <si>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</si>
  <si>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</si>
  <si>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</si>
  <si>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</si>
  <si>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</si>
  <si>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</si>
  <si>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</si>
  <si>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</si>
  <si>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</si>
  <si>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</si>
  <si>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</si>
  <si>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</si>
  <si>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</si>
  <si>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</si>
  <si>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</si>
  <si>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</si>
  <si>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</si>
  <si>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</si>
  <si>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</si>
  <si>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</si>
  <si>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</si>
  <si>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</si>
  <si>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</si>
  <si>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</si>
  <si>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</si>
  <si>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</si>
  <si>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</si>
  <si>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</si>
  <si>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</si>
  <si>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</si>
  <si>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</si>
  <si>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</si>
  <si>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</si>
  <si>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</si>
  <si>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</si>
  <si>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</si>
  <si>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</si>
  <si>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</si>
  <si>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</si>
  <si>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</si>
  <si>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</si>
  <si>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</si>
  <si>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</si>
  <si>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</si>
  <si>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</si>
  <si>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</si>
  <si>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</si>
  <si>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</si>
  <si>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</si>
  <si>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</si>
  <si>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</si>
  <si>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</si>
  <si>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</si>
  <si>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</si>
  <si>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</si>
  <si>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</si>
  <si>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</si>
  <si>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</si>
  <si>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</si>
  <si>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</si>
  <si>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</si>
  <si>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</si>
  <si>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</si>
  <si>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</si>
  <si>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</si>
  <si>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</si>
  <si>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</si>
  <si>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</si>
  <si>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</si>
  <si>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</si>
  <si>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</si>
  <si>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</si>
  <si>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</si>
  <si>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</si>
  <si>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</si>
  <si>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</si>
  <si>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</si>
  <si>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</si>
  <si>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</si>
  <si>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</si>
  <si>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</si>
  <si>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</si>
  <si>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</si>
  <si>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</si>
  <si>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</si>
  <si>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</si>
  <si>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</si>
  <si>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</si>
  <si>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</si>
  <si>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</si>
  <si>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</si>
  <si>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</si>
  <si>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</si>
  <si>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</si>
  <si>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</si>
  <si>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</si>
  <si>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</si>
  <si>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</si>
  <si>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</si>
  <si>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</si>
  <si>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</si>
  <si>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</si>
  <si>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</si>
  <si>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</si>
  <si>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</si>
  <si>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</si>
  <si>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</si>
  <si>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</si>
  <si>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</si>
  <si>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</si>
  <si>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</si>
  <si>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</si>
  <si>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</si>
  <si>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</si>
  <si>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</si>
  <si>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</si>
  <si>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</si>
  <si>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</si>
  <si>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</si>
  <si>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</si>
  <si>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</si>
  <si>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</si>
  <si>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</si>
  <si>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</si>
  <si>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</si>
  <si>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</si>
  <si>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</si>
  <si>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</si>
  <si>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</si>
  <si>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</si>
  <si>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</si>
  <si>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</si>
  <si>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</si>
  <si>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</si>
  <si>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</si>
  <si>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</si>
  <si>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</si>
  <si>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</si>
  <si>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</si>
  <si>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</si>
  <si>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</si>
  <si>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</si>
  <si>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</si>
  <si>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</si>
  <si>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</si>
  <si>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</si>
  <si>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</si>
  <si>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</si>
  <si>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</si>
  <si>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</si>
  <si>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</si>
  <si>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</si>
  <si>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</si>
  <si>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</si>
  <si>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</si>
  <si>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</si>
  <si>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</si>
  <si>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</si>
  <si>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</si>
  <si>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</si>
  <si>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</si>
  <si>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</si>
  <si>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</si>
  <si>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</si>
  <si>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</si>
  <si>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</si>
  <si>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</si>
  <si>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</si>
  <si>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</si>
  <si>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</si>
  <si>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</si>
  <si>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</si>
  <si>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</si>
  <si>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</si>
  <si>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</si>
  <si>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</si>
  <si>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</si>
  <si>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</si>
  <si>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</si>
  <si>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</si>
  <si>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</si>
  <si>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</si>
  <si>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</si>
  <si>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</si>
  <si>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</si>
  <si>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</si>
  <si>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</si>
  <si>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</si>
  <si>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</si>
  <si>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</si>
  <si>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</si>
  <si>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</si>
  <si>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</si>
  <si>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</si>
  <si>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</si>
  <si>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</si>
  <si>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</si>
  <si>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</si>
  <si>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</si>
  <si>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</si>
  <si>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</si>
  <si>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</si>
  <si>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</si>
  <si>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</si>
  <si>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</si>
  <si>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</si>
  <si>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</si>
  <si>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</si>
  <si>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</si>
  <si>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</si>
  <si>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</si>
  <si>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</si>
  <si>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</si>
  <si>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</si>
  <si>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</si>
  <si>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</si>
  <si>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</si>
  <si>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</si>
  <si>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</si>
  <si>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</si>
  <si>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</si>
  <si>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</si>
  <si>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</si>
  <si>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</si>
  <si>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</si>
  <si>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</si>
  <si>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</si>
  <si>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</si>
  <si>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</si>
  <si>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</si>
  <si>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</si>
  <si>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</si>
  <si>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</si>
  <si>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</si>
  <si>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</si>
  <si>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</si>
  <si>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</si>
  <si>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</si>
  <si>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</si>
  <si>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</si>
  <si>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</si>
  <si>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</si>
  <si>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</si>
  <si>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</si>
  <si>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</si>
  <si>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</si>
  <si>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</si>
  <si>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</si>
  <si>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</si>
  <si>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</si>
  <si>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</si>
  <si>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</si>
  <si>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</si>
  <si>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</si>
  <si>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</si>
  <si>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</si>
  <si>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</si>
  <si>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</si>
  <si>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</si>
  <si>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</si>
  <si>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</si>
  <si>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</si>
  <si>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</si>
  <si>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</si>
  <si>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</si>
  <si>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</si>
  <si>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</si>
  <si>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</si>
  <si>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</si>
  <si>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</si>
  <si>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</si>
  <si>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</si>
  <si>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</si>
  <si>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</si>
  <si>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</si>
  <si>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</si>
  <si>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</si>
  <si>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</si>
  <si>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</si>
  <si>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</si>
  <si>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</si>
  <si>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</si>
  <si>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</si>
  <si>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</si>
  <si>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</si>
  <si>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</si>
  <si>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</si>
  <si>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</si>
  <si>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</si>
  <si>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</si>
  <si>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</si>
  <si>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</si>
  <si>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</si>
  <si>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</si>
  <si>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</si>
  <si>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</si>
  <si>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</si>
  <si>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</si>
  <si>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</si>
  <si>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</si>
  <si>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</si>
  <si>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</si>
  <si>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</si>
  <si>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</si>
  <si>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</si>
  <si>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</si>
  <si>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</si>
  <si>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</si>
  <si>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</si>
  <si>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</si>
  <si>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</si>
  <si>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</si>
  <si>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</si>
  <si>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</si>
  <si>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</si>
  <si>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</si>
  <si>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</si>
  <si>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</si>
  <si>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</si>
  <si>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</si>
  <si>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</si>
  <si>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</si>
  <si>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</si>
  <si>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</si>
  <si>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</si>
  <si>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</si>
  <si>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</si>
  <si>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</si>
  <si>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</si>
  <si>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</si>
  <si>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</si>
  <si>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</si>
  <si>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</si>
  <si>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</si>
  <si>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</si>
  <si>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</si>
  <si>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</si>
  <si>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</si>
  <si>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</si>
  <si>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</si>
  <si>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</si>
  <si>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</si>
  <si>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</si>
  <si>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</si>
  <si>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</si>
  <si>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</si>
  <si>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</si>
  <si>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</si>
  <si>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</si>
  <si>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</si>
  <si>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</si>
  <si>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</si>
  <si>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</si>
  <si>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</si>
  <si>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</si>
  <si>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</si>
  <si>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</si>
  <si>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</si>
  <si>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</si>
  <si>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</si>
  <si>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</si>
  <si>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</si>
  <si>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</si>
  <si>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</si>
  <si>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</si>
  <si>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</si>
  <si>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</si>
  <si>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</si>
  <si>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</si>
  <si>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</si>
  <si>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</si>
  <si>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</si>
  <si>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</si>
  <si>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</si>
  <si>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</si>
  <si>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</si>
  <si>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</si>
  <si>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</si>
  <si>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</si>
  <si>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</si>
  <si>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</si>
  <si>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</si>
  <si>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</si>
  <si>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</si>
  <si>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</si>
  <si>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</si>
  <si>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</si>
  <si>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</si>
  <si>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</si>
  <si>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</si>
  <si>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</si>
  <si>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</si>
  <si>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</si>
  <si>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</si>
  <si>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</si>
  <si>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</si>
  <si>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</si>
  <si>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</si>
  <si>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</si>
  <si>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</si>
  <si>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</si>
  <si>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</si>
  <si>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</si>
  <si>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</si>
  <si>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</si>
  <si>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</si>
  <si>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</si>
  <si>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</si>
  <si>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</si>
  <si>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</si>
  <si>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</si>
  <si>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</si>
  <si>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</si>
  <si>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</si>
  <si>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</si>
  <si>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</si>
  <si>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</si>
  <si>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</si>
  <si>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</si>
  <si>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</si>
  <si>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</si>
  <si>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</si>
  <si>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</si>
  <si>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</si>
  <si>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</si>
  <si>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</si>
  <si>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</si>
  <si>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</si>
  <si>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</si>
  <si>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</si>
  <si>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</si>
  <si>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</si>
  <si>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</si>
  <si>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</si>
  <si>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</si>
  <si>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</si>
  <si>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</si>
  <si>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</si>
  <si>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</si>
  <si>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</si>
  <si>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</si>
  <si>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</si>
  <si>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</si>
  <si>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</si>
  <si>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</si>
  <si>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</si>
  <si>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</si>
  <si>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</si>
  <si>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</si>
  <si>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</si>
  <si>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</si>
  <si>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</si>
  <si>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</si>
  <si>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</si>
  <si>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</si>
  <si>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</si>
  <si>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</si>
  <si>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</si>
  <si>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</si>
  <si>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</si>
  <si>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</si>
  <si>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</si>
  <si>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</si>
  <si>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</si>
  <si>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</si>
  <si>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</si>
  <si>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</si>
  <si>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</si>
  <si>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</si>
  <si>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</si>
  <si>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</si>
  <si>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</si>
  <si>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</si>
  <si>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</si>
  <si>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</si>
  <si>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</si>
  <si>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</si>
  <si>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</si>
  <si>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</si>
  <si>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</si>
  <si>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</si>
  <si>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</si>
  <si>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</si>
  <si>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</si>
  <si>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</si>
  <si>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</si>
  <si>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</si>
  <si>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</si>
  <si>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</si>
  <si>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</si>
  <si>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</si>
  <si>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</si>
  <si>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</si>
  <si>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</si>
  <si>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</si>
  <si>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</si>
  <si>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</si>
  <si>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</si>
  <si>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</si>
  <si>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</si>
  <si>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</si>
  <si>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</si>
  <si>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</si>
  <si>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</si>
  <si>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</si>
  <si>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</si>
  <si>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</si>
  <si>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</si>
  <si>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</si>
  <si>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</si>
  <si>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</si>
  <si>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</si>
  <si>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</si>
  <si>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</si>
  <si>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</si>
  <si>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</si>
  <si>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</si>
  <si>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</si>
  <si>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</si>
  <si>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</si>
  <si>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</si>
  <si>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</si>
  <si>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</si>
  <si>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</si>
  <si>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</si>
  <si>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</si>
  <si>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</si>
  <si>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</si>
  <si>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</si>
  <si>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</si>
  <si>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</si>
  <si>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</si>
  <si>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</si>
  <si>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</si>
  <si>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</si>
  <si>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</si>
  <si>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</si>
  <si>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</si>
  <si>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</si>
  <si>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</si>
  <si>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</si>
  <si>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</si>
  <si>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</si>
  <si>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</si>
  <si>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</si>
  <si>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</si>
  <si>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</si>
  <si>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</si>
  <si>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</si>
  <si>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</si>
  <si>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</si>
  <si>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</si>
  <si>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</si>
  <si>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</si>
  <si>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</si>
  <si>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</si>
  <si>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</si>
  <si>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</si>
  <si>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</si>
  <si>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</si>
  <si>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</si>
  <si>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</si>
  <si>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</si>
  <si>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</si>
  <si>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</si>
  <si>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</si>
  <si>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</si>
  <si>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</si>
  <si>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</si>
  <si>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</si>
  <si>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</si>
  <si>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</si>
  <si>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</si>
  <si>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</si>
  <si>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</si>
  <si>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</si>
  <si>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</si>
  <si>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</si>
  <si>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</si>
  <si>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</si>
  <si>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</si>
  <si>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</si>
  <si>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</si>
  <si>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</si>
  <si>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</si>
  <si>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</si>
  <si>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</si>
  <si>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</si>
  <si>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</si>
  <si>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</si>
  <si>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</si>
  <si>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</si>
  <si>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</si>
  <si>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</si>
  <si>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</si>
  <si>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</si>
  <si>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</si>
  <si>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</si>
  <si>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</si>
  <si>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</si>
  <si>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</si>
  <si>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</si>
  <si>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</si>
  <si>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</si>
  <si>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</si>
  <si>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</si>
  <si>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</si>
  <si>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</si>
  <si>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</si>
  <si>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</si>
  <si>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</si>
  <si>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</si>
  <si>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</si>
  <si>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</si>
  <si>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</si>
  <si>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</si>
  <si>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</si>
  <si>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</si>
  <si>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</si>
  <si>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</si>
  <si>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</si>
  <si>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</si>
  <si>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</si>
  <si>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</si>
  <si>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</si>
  <si>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</si>
  <si>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</si>
  <si>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</si>
  <si>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</si>
  <si>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</si>
  <si>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</si>
  <si>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</si>
  <si>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</si>
  <si>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</si>
  <si>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</si>
  <si>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</si>
  <si>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</si>
  <si>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</si>
  <si>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</si>
  <si>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</si>
  <si>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</si>
  <si>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</si>
  <si>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</si>
  <si>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</si>
  <si>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</si>
  <si>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</si>
  <si>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</si>
  <si>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</si>
  <si>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</si>
  <si>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</si>
  <si>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</si>
  <si>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</si>
  <si>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</si>
  <si>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</si>
  <si>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</si>
  <si>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</si>
  <si>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</si>
  <si>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</si>
  <si>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</si>
  <si>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</si>
  <si>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</si>
  <si>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</si>
  <si>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</si>
  <si>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</si>
  <si>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</si>
  <si>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</si>
  <si>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</si>
  <si>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</si>
  <si>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</si>
  <si>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</si>
  <si>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</si>
  <si>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</si>
  <si>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</si>
  <si>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</si>
  <si>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</si>
  <si>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</si>
  <si>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</si>
  <si>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</si>
  <si>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</si>
  <si>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</si>
  <si>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</si>
  <si>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</si>
  <si>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</si>
  <si>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</si>
  <si>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</si>
  <si>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</si>
  <si>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</si>
  <si>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</si>
  <si>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</si>
  <si>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</si>
  <si>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</si>
  <si>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</si>
  <si>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</si>
  <si>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</si>
  <si>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</si>
  <si>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</si>
  <si>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</si>
  <si>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</si>
  <si>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</si>
  <si>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</si>
  <si>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</si>
  <si>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</si>
  <si>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</si>
  <si>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</si>
  <si>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</si>
  <si>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</si>
  <si>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</si>
  <si>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</si>
  <si>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</si>
  <si>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</si>
  <si>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</si>
  <si>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</si>
  <si>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</si>
  <si>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</si>
  <si>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</si>
  <si>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</si>
  <si>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</si>
  <si>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</si>
  <si>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</si>
  <si>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</si>
  <si>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</si>
  <si>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</si>
  <si>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</si>
  <si>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</si>
  <si>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</si>
  <si>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</si>
  <si>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</si>
  <si>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</si>
  <si>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</si>
  <si>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</si>
  <si>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</si>
  <si>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</si>
  <si>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</si>
  <si>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</si>
  <si>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</si>
  <si>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</si>
  <si>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</si>
  <si>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</si>
  <si>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</si>
  <si>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</si>
  <si>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</si>
  <si>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</si>
  <si>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</si>
  <si>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</si>
  <si>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</si>
  <si>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</si>
  <si>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</si>
  <si>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</si>
  <si>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</si>
  <si>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</si>
  <si>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</si>
  <si>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</si>
  <si>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</si>
  <si>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</si>
  <si>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</si>
  <si>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</si>
  <si>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</si>
  <si>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</si>
  <si>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</si>
  <si>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</si>
  <si>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</si>
  <si>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</si>
  <si>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</si>
  <si>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</si>
  <si>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</si>
  <si>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</si>
  <si>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</si>
  <si>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</si>
  <si>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</si>
  <si>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</si>
  <si>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</si>
  <si>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</si>
  <si>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</si>
  <si>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</si>
  <si>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</si>
  <si>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</si>
  <si>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</si>
  <si>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</si>
  <si>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</si>
  <si>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</si>
  <si>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</si>
  <si>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</si>
  <si>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</si>
  <si>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</si>
  <si>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</si>
  <si>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</si>
  <si>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</si>
  <si>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</si>
  <si>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</si>
  <si>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</si>
  <si>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</si>
  <si>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</si>
  <si>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</si>
  <si>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</si>
  <si>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</si>
  <si>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</si>
  <si>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</si>
  <si>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</si>
  <si>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</si>
  <si>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</si>
  <si>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</si>
  <si>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</si>
  <si>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</si>
  <si>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</si>
  <si>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</si>
  <si>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</si>
  <si>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</si>
  <si>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</si>
  <si>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</si>
  <si>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</si>
  <si>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</si>
  <si>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</si>
  <si>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</si>
  <si>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</si>
  <si>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</si>
  <si>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</si>
  <si>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</si>
  <si>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</si>
  <si>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</si>
  <si>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</si>
  <si>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</si>
  <si>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</si>
  <si>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</si>
  <si>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</si>
  <si>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</si>
  <si>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</si>
  <si>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</si>
  <si>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</si>
  <si>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</si>
  <si>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</si>
  <si>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</si>
  <si>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</si>
  <si>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</si>
  <si>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</si>
  <si>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</si>
  <si>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</si>
  <si>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</si>
  <si>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</si>
  <si>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</si>
  <si>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</si>
  <si>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</si>
  <si>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</si>
  <si>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</si>
  <si>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</si>
  <si>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</si>
  <si>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</si>
  <si>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</si>
  <si>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</si>
  <si>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</si>
  <si>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</si>
  <si>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</si>
  <si>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</si>
  <si>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</si>
  <si>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</si>
  <si>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</si>
  <si>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</si>
  <si>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</si>
  <si>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</si>
  <si>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</si>
  <si>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</si>
  <si>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</si>
  <si>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</si>
  <si>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</si>
  <si>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</si>
  <si>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</si>
  <si>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</si>
  <si>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</si>
  <si>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</si>
  <si>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</si>
  <si>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</si>
  <si>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</si>
  <si>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</si>
  <si>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</si>
  <si>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</si>
  <si>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</si>
  <si>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</si>
  <si>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</si>
  <si>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</si>
  <si>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</si>
  <si>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</si>
  <si>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</si>
  <si>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</si>
  <si>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</si>
  <si>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</si>
  <si>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</si>
  <si>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</si>
  <si>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</si>
  <si>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</si>
  <si>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</si>
  <si>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</si>
  <si>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</si>
  <si>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</si>
  <si>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</si>
  <si>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</si>
  <si>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</si>
  <si>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</si>
  <si>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</si>
  <si>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</si>
  <si>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</si>
  <si>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</si>
  <si>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</si>
  <si>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</si>
  <si>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</si>
  <si>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</si>
  <si>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</si>
  <si>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</si>
  <si>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</si>
  <si>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</si>
  <si>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</si>
  <si>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</si>
  <si>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</si>
  <si>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</si>
  <si>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</si>
  <si>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</si>
  <si>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</si>
  <si>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</si>
  <si>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</si>
  <si>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</si>
  <si>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</si>
  <si>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</si>
  <si>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</si>
  <si>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</si>
  <si>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</si>
  <si>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</si>
  <si>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</si>
  <si>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</si>
  <si>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</si>
  <si>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</si>
  <si>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</si>
  <si>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</si>
  <si>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</si>
  <si>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</si>
  <si>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</si>
  <si>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</si>
  <si>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</si>
  <si>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</si>
  <si>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</si>
  <si>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</si>
  <si>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</si>
  <si>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</si>
  <si>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</si>
  <si>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</si>
  <si>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</si>
  <si>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</si>
  <si>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</si>
  <si>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</si>
  <si>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</si>
  <si>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</si>
  <si>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</si>
  <si>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</si>
  <si>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</si>
  <si>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</si>
  <si>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</si>
  <si>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</si>
  <si>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</si>
  <si>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</si>
  <si>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</si>
  <si>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</si>
  <si>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</si>
  <si>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</si>
  <si>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</si>
  <si>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</si>
  <si>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</si>
  <si>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</si>
  <si>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</si>
  <si>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</si>
  <si>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</si>
  <si>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</si>
  <si>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</si>
  <si>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</si>
  <si>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</si>
  <si>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</si>
  <si>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</si>
  <si>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</si>
  <si>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</si>
  <si>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</si>
  <si>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</si>
  <si>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</si>
  <si>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</si>
  <si>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</si>
  <si>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</si>
  <si>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</si>
  <si>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</si>
  <si>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</si>
  <si>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</si>
  <si>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</si>
  <si>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</si>
  <si>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</si>
  <si>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</si>
  <si>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</si>
  <si>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</si>
  <si>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</si>
  <si>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</si>
  <si>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</si>
  <si>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</si>
  <si>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</si>
  <si>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</si>
  <si>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</si>
  <si>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</si>
  <si>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</si>
  <si>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</si>
  <si>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</si>
  <si>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</si>
  <si>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</si>
  <si>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</si>
  <si>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</si>
  <si>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</si>
  <si>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</si>
  <si>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</si>
  <si>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</si>
  <si>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</si>
  <si>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</si>
  <si>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</si>
  <si>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</si>
  <si>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</si>
  <si>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</si>
  <si>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</si>
  <si>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</si>
  <si>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</si>
  <si>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</si>
  <si>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</si>
  <si>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</si>
  <si>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</si>
  <si>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</si>
  <si>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</si>
  <si>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</si>
  <si>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</si>
  <si>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</si>
  <si>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</si>
  <si>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</si>
  <si>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</si>
  <si>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</si>
  <si>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</si>
  <si>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</si>
  <si>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</si>
  <si>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</si>
  <si>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</si>
  <si>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</si>
  <si>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</si>
  <si>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</si>
  <si>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</si>
  <si>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</si>
  <si>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</si>
  <si>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</si>
  <si>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</si>
  <si>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</si>
  <si>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</si>
  <si>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</si>
  <si>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</si>
  <si>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</si>
  <si>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</si>
  <si>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</si>
  <si>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</si>
  <si>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</si>
  <si>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</si>
  <si>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</si>
  <si>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</si>
  <si>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</si>
  <si>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</si>
  <si>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</si>
  <si>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</si>
  <si>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</si>
  <si>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</si>
  <si>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</si>
  <si>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</si>
  <si>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</si>
  <si>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</si>
  <si>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</si>
  <si>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</si>
  <si>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</si>
  <si>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</si>
  <si>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</si>
  <si>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</si>
  <si>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</si>
  <si>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</si>
  <si>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</si>
  <si>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</si>
  <si>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</si>
  <si>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</si>
  <si>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</si>
  <si>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</si>
  <si>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</si>
  <si>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</si>
  <si>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</si>
  <si>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</si>
  <si>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</si>
  <si>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</si>
  <si>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</si>
  <si>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</si>
  <si>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</si>
  <si>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</si>
  <si>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</si>
  <si>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</si>
  <si>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</si>
  <si>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</si>
  <si>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</si>
  <si>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</si>
  <si>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</si>
  <si>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</si>
  <si>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</si>
  <si>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</si>
  <si>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</si>
  <si>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</si>
  <si>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</si>
  <si>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</si>
  <si>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</si>
  <si>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</si>
  <si>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</si>
  <si>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</si>
  <si>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</si>
  <si>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</si>
  <si>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</si>
  <si>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</si>
  <si>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</si>
  <si>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</si>
  <si>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</si>
  <si>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</si>
  <si>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</si>
  <si>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</si>
  <si>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</si>
  <si>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</si>
  <si>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</si>
  <si>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</si>
  <si>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</si>
  <si>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</si>
  <si>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</si>
  <si>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</si>
  <si>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</si>
  <si>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</si>
  <si>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</si>
  <si>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</si>
  <si>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</si>
  <si>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</si>
  <si>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</si>
  <si>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</si>
  <si>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</si>
  <si>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</si>
  <si>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</si>
  <si>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</si>
  <si>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</si>
  <si>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</si>
  <si>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</si>
  <si>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</si>
  <si>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</si>
  <si>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</si>
  <si>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</si>
  <si>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</si>
  <si>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</si>
  <si>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</si>
  <si>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</si>
  <si>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</si>
  <si>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</si>
  <si>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</si>
  <si>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</si>
  <si>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</si>
  <si>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</si>
  <si>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</si>
  <si>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</si>
  <si>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</si>
  <si>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</si>
  <si>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</si>
  <si>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</si>
  <si>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</si>
  <si>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</si>
  <si>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</si>
  <si>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</si>
  <si>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</si>
  <si>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</si>
  <si>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</si>
  <si>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</si>
  <si>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</si>
  <si>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</si>
  <si>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</si>
  <si>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</si>
  <si>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</si>
  <si>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</si>
  <si>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</si>
  <si>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</si>
  <si>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</si>
  <si>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</si>
  <si>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</si>
  <si>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</si>
  <si>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</si>
  <si>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</si>
  <si>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</si>
  <si>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</si>
  <si>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</si>
  <si>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</si>
  <si>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</si>
  <si>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</si>
  <si>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</si>
  <si>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</si>
  <si>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</si>
  <si>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</si>
  <si>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</si>
  <si>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</si>
  <si>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</si>
  <si>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</si>
  <si>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</si>
  <si>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</si>
  <si>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</si>
  <si>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</si>
  <si>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</si>
  <si>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</si>
  <si>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</si>
  <si>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</si>
  <si>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</si>
  <si>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</si>
  <si>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</si>
  <si>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</si>
  <si>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</si>
  <si>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</si>
  <si>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</si>
  <si>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</si>
  <si>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</si>
  <si>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</si>
  <si>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</si>
  <si>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</si>
  <si>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</si>
  <si>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</si>
  <si>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</si>
  <si>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</si>
  <si>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</si>
  <si>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</si>
  <si>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</si>
  <si>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</si>
  <si>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</si>
  <si>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</si>
  <si>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</si>
  <si>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</si>
  <si>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</si>
  <si>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</si>
  <si>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</si>
  <si>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</si>
  <si>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</si>
  <si>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</si>
  <si>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</si>
  <si>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</si>
  <si>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</si>
  <si>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</si>
  <si>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</si>
  <si>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</si>
  <si>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</si>
  <si>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</si>
  <si>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</si>
  <si>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</si>
  <si>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</si>
  <si>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</si>
  <si>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</si>
  <si>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</si>
  <si>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</si>
  <si>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</si>
  <si>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</si>
  <si>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</si>
  <si>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</si>
  <si>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</si>
  <si>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</si>
  <si>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</si>
  <si>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</si>
  <si>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</si>
  <si>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</si>
  <si>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</si>
  <si>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</si>
  <si>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</si>
  <si>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</si>
  <si>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</si>
  <si>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</si>
  <si>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</si>
  <si>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</si>
  <si>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</si>
  <si>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</si>
  <si>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</si>
  <si>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</si>
  <si>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</si>
  <si>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</si>
  <si>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</si>
  <si>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</si>
  <si>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</si>
  <si>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</si>
  <si>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</si>
  <si>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</si>
  <si>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</si>
  <si>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</si>
  <si>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</si>
  <si>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</si>
  <si>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</si>
  <si>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</si>
  <si>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</si>
  <si>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</si>
  <si>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</si>
  <si>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</si>
  <si>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</si>
  <si>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</si>
  <si>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</si>
  <si>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</si>
  <si>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</si>
  <si>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</si>
  <si>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</si>
  <si>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</si>
  <si>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</si>
  <si>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</si>
  <si>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</si>
  <si>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</si>
  <si>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</si>
  <si>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</si>
  <si>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</si>
  <si>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</si>
  <si>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</si>
  <si>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</si>
  <si>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</si>
  <si>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</si>
  <si>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</si>
  <si>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</si>
  <si>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</si>
  <si>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</si>
  <si>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</si>
  <si>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</si>
  <si>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</si>
  <si>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</si>
  <si>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</si>
  <si>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</si>
  <si>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</si>
  <si>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</si>
  <si>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</si>
  <si>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</si>
  <si>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</si>
  <si>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</si>
  <si>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</si>
  <si>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</si>
  <si>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</si>
  <si>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</si>
  <si>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</si>
  <si>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</si>
  <si>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</si>
  <si>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</si>
  <si>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</si>
  <si>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</si>
  <si>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</si>
  <si>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</si>
  <si>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</si>
  <si>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</si>
  <si>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</si>
  <si>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</si>
  <si>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</si>
  <si>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</si>
  <si>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</si>
  <si>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</si>
  <si>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</si>
  <si>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</si>
  <si>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</si>
  <si>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</si>
  <si>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</si>
  <si>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</si>
  <si>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</si>
  <si>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</si>
  <si>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</si>
  <si>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</si>
  <si>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</si>
  <si>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</si>
  <si>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</si>
  <si>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</si>
  <si>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</si>
  <si>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</si>
  <si>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</si>
  <si>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</si>
  <si>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</si>
  <si>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</si>
  <si>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</si>
  <si>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</si>
  <si>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</si>
  <si>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</si>
  <si>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</si>
  <si>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</si>
  <si>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</si>
  <si>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</si>
  <si>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</si>
  <si>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</si>
  <si>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</si>
  <si>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</si>
  <si>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</si>
  <si>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</si>
  <si>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</si>
  <si>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</si>
  <si>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</si>
  <si>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</si>
  <si>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</si>
  <si>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</si>
  <si>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</si>
  <si>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</si>
  <si>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</si>
  <si>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</si>
  <si>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</si>
  <si>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</si>
  <si>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</si>
  <si>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</si>
  <si>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</si>
  <si>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</si>
  <si>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</si>
  <si>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</si>
  <si>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</si>
  <si>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</si>
  <si>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</si>
  <si>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</si>
  <si>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</si>
  <si>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</si>
  <si>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</si>
  <si>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</si>
  <si>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</si>
  <si>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</si>
  <si>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</si>
  <si>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</si>
  <si>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</si>
  <si>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</si>
  <si>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</si>
  <si>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</si>
  <si>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</si>
  <si>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</si>
  <si>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</si>
  <si>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</si>
  <si>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</si>
  <si>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</si>
  <si>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</si>
  <si>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</si>
  <si>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</si>
  <si>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</si>
  <si>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</si>
  <si>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</si>
  <si>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</si>
  <si>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</si>
  <si>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</si>
  <si>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</si>
  <si>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</si>
  <si>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</si>
  <si>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</si>
  <si>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</si>
  <si>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</si>
  <si>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</si>
  <si>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</si>
  <si>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</si>
  <si>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</si>
  <si>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</si>
  <si>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</si>
  <si>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</si>
  <si>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</si>
  <si>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</si>
  <si>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</si>
  <si>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</si>
  <si>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</si>
  <si>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</si>
  <si>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</si>
  <si>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</si>
  <si>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</si>
  <si>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</si>
  <si>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</si>
  <si>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</si>
  <si>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</si>
  <si>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</si>
  <si>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</si>
  <si>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</si>
  <si>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</si>
  <si>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</si>
  <si>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</si>
  <si>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</si>
  <si>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</si>
  <si>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</si>
  <si>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</si>
  <si>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</si>
  <si>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</si>
  <si>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</si>
  <si>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</si>
  <si>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</si>
  <si>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</si>
  <si>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</si>
  <si>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</si>
  <si>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</si>
  <si>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</si>
  <si>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</si>
  <si>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</si>
  <si>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</si>
  <si>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</si>
  <si>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</si>
  <si>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</si>
  <si>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</si>
  <si>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</si>
  <si>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</si>
  <si>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</si>
  <si>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</si>
  <si>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</si>
  <si>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</si>
  <si>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</si>
  <si>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</si>
  <si>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</si>
  <si>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</si>
  <si>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</si>
  <si>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</si>
  <si>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</si>
  <si>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</si>
  <si>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</si>
  <si>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</si>
  <si>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</si>
  <si>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</si>
  <si>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</si>
  <si>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</si>
  <si>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</si>
  <si>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</si>
  <si>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</si>
  <si>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</si>
  <si>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</si>
  <si>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</si>
  <si>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</si>
  <si>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</si>
  <si>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</si>
  <si>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</si>
  <si>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</si>
  <si>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</si>
  <si>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</si>
  <si>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</si>
  <si>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</si>
  <si>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</si>
  <si>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</si>
  <si>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</si>
  <si>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</si>
  <si>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</si>
  <si>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</si>
  <si>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</si>
  <si>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</si>
  <si>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</si>
  <si>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</si>
  <si>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</si>
  <si>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</si>
  <si>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</si>
  <si>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</si>
  <si>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</si>
  <si>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</si>
  <si>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</si>
  <si>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</si>
  <si>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</si>
  <si>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</si>
  <si>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</si>
  <si>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</si>
  <si>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</si>
  <si>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</si>
  <si>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</si>
  <si>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</si>
  <si>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</si>
  <si>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</si>
  <si>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</si>
  <si>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</si>
  <si>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</si>
  <si>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</si>
  <si>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</si>
  <si>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</si>
  <si>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</si>
  <si>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</si>
  <si>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</si>
  <si>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</si>
  <si>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</si>
  <si>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</si>
  <si>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</si>
  <si>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</si>
  <si>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</si>
  <si>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</si>
  <si>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</si>
  <si>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</si>
  <si>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</si>
  <si>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</si>
  <si>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</si>
  <si>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</si>
  <si>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</si>
  <si>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</si>
  <si>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</si>
  <si>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</si>
  <si>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</si>
  <si>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</si>
  <si>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</si>
  <si>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</si>
  <si>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</si>
  <si>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</si>
  <si>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</si>
  <si>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</si>
  <si>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</si>
  <si>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</si>
  <si>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</si>
  <si>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</si>
  <si>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</si>
  <si>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</si>
  <si>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</si>
  <si>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</si>
  <si>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</si>
  <si>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</si>
  <si>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</si>
  <si>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</si>
  <si>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</si>
  <si>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</si>
  <si>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</si>
  <si>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</si>
  <si>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</si>
  <si>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</si>
  <si>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</si>
  <si>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</si>
  <si>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</si>
  <si>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</si>
  <si>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</si>
  <si>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</si>
  <si>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</si>
  <si>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</si>
  <si>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</si>
  <si>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</si>
  <si>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</si>
  <si>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</si>
  <si>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</si>
  <si>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</si>
  <si>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</si>
  <si>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</si>
  <si>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</si>
  <si>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</si>
  <si>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</si>
  <si>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</si>
  <si>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</si>
  <si>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</si>
  <si>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</si>
  <si>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</si>
  <si>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</si>
  <si>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</si>
  <si>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</si>
  <si>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</si>
  <si>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</si>
  <si>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</si>
  <si>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</si>
  <si>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</si>
  <si>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</si>
  <si>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</si>
  <si>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</si>
  <si>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</si>
  <si>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</si>
  <si>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</si>
  <si>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</si>
  <si>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</si>
  <si>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</si>
  <si>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</si>
  <si>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</si>
  <si>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</si>
  <si>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</si>
  <si>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</si>
  <si>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</si>
  <si>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</si>
  <si>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</si>
  <si>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</si>
  <si>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</si>
  <si>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</si>
  <si>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</si>
  <si>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</si>
  <si>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</si>
  <si>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</si>
  <si>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</si>
  <si>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</si>
  <si>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</si>
  <si>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</si>
  <si>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</si>
  <si>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</si>
  <si>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</si>
  <si>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</si>
  <si>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</si>
  <si>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</si>
  <si>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</si>
  <si>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</si>
  <si>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</si>
  <si>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</si>
  <si>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</si>
  <si>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</si>
  <si>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</si>
  <si>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</si>
  <si>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</si>
  <si>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</si>
  <si>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</si>
  <si>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</si>
  <si>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</si>
  <si>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</si>
  <si>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</si>
  <si>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</si>
  <si>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</si>
  <si>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</si>
  <si>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</si>
  <si>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</si>
  <si>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</si>
  <si>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</si>
  <si>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</si>
  <si>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</si>
  <si>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</si>
  <si>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</si>
  <si>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</si>
  <si>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</si>
  <si>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</si>
  <si>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</si>
  <si>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</si>
  <si>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</si>
  <si>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</si>
  <si>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</si>
  <si>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</si>
  <si>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</si>
  <si>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</si>
  <si>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</si>
  <si>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</si>
  <si>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</si>
  <si>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</si>
  <si>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</si>
  <si>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</si>
  <si>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</si>
  <si>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</si>
  <si>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</si>
  <si>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</si>
  <si>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</si>
  <si>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</si>
  <si>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</si>
  <si>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</si>
  <si>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</si>
  <si>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</si>
  <si>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</si>
  <si>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</si>
  <si>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</si>
  <si>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</si>
  <si>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</si>
  <si>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</si>
  <si>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</si>
  <si>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</si>
  <si>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</si>
  <si>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</si>
  <si>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</si>
  <si>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</si>
  <si>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</si>
  <si>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</si>
  <si>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</si>
  <si>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</si>
  <si>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</si>
  <si>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</si>
  <si>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</si>
  <si>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</si>
  <si>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</si>
  <si>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</si>
  <si>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</si>
  <si>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</si>
  <si>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</si>
  <si>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</si>
  <si>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</si>
  <si>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</si>
  <si>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</si>
  <si>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</si>
  <si>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</si>
  <si>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</si>
  <si>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</si>
  <si>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</si>
  <si>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</si>
  <si>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</si>
  <si>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</si>
  <si>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</si>
  <si>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</si>
  <si>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</si>
  <si>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</si>
  <si>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</si>
  <si>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</si>
  <si>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</si>
  <si>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</si>
  <si>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</si>
  <si>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</si>
  <si>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</si>
  <si>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</si>
  <si>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</si>
  <si>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</si>
  <si>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</si>
  <si>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</si>
  <si>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</si>
  <si>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</si>
  <si>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</si>
  <si>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</si>
  <si>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</si>
  <si>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</si>
  <si>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</si>
  <si>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</si>
  <si>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</si>
  <si>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</si>
  <si>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</si>
  <si>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</si>
  <si>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</si>
  <si>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</si>
  <si>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</si>
  <si>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</si>
  <si>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</si>
  <si>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</si>
  <si>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</si>
  <si>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</si>
  <si>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</si>
  <si>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</si>
  <si>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</si>
  <si>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</si>
  <si>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</si>
  <si>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</si>
  <si>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</si>
  <si>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</si>
  <si>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</si>
  <si>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</si>
  <si>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</si>
  <si>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</si>
  <si>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</si>
  <si>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</si>
  <si>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</si>
  <si>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</si>
  <si>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</si>
  <si>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</si>
  <si>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</si>
  <si>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</si>
  <si>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</si>
  <si>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</si>
  <si>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</si>
  <si>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</si>
  <si>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</si>
  <si>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</si>
  <si>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</si>
  <si>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</si>
  <si>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</si>
  <si>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</si>
  <si>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</si>
  <si>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</si>
  <si>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</si>
  <si>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</si>
  <si>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</si>
  <si>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</si>
  <si>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</si>
  <si>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</si>
  <si>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</si>
  <si>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</si>
  <si>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</si>
  <si>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</si>
  <si>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</si>
  <si>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</si>
  <si>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</si>
  <si>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</si>
  <si>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</si>
  <si>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</si>
  <si>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</si>
  <si>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</si>
  <si>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</si>
  <si>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</si>
  <si>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</si>
  <si>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</si>
  <si>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</si>
  <si>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</si>
  <si>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</si>
  <si>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</si>
  <si>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</si>
  <si>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</si>
  <si>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</si>
  <si>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</si>
  <si>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</si>
  <si>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</si>
  <si>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</si>
  <si>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</si>
  <si>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</si>
  <si>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</si>
  <si>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</si>
  <si>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</si>
  <si>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</si>
  <si>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</si>
  <si>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</si>
  <si>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</si>
  <si>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</si>
  <si>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</si>
  <si>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</si>
  <si>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</si>
  <si>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</si>
  <si>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</si>
  <si>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</si>
  <si>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</si>
  <si>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</si>
  <si>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</si>
  <si>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</si>
  <si>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</si>
  <si>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</si>
  <si>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</si>
  <si>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</si>
  <si>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</si>
  <si>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</si>
  <si>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</si>
  <si>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</si>
  <si>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</si>
  <si>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</si>
  <si>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</si>
  <si>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</si>
  <si>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</si>
  <si>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</si>
  <si>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</si>
  <si>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</si>
  <si>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</si>
  <si>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</si>
  <si>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</si>
  <si>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</si>
  <si>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</si>
  <si>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</si>
  <si>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</si>
  <si>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</si>
  <si>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</si>
  <si>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</si>
  <si>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</si>
  <si>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</si>
  <si>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</si>
  <si>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</si>
  <si>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</si>
  <si>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</si>
  <si>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</si>
  <si>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</si>
  <si>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</si>
  <si>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</si>
  <si>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</si>
  <si>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</si>
  <si>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</si>
  <si>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</si>
  <si>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</si>
  <si>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</si>
  <si>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</si>
  <si>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</si>
  <si>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</si>
  <si>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</si>
  <si>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</si>
  <si>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</si>
  <si>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</si>
  <si>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</si>
  <si>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</si>
  <si>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</si>
  <si>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</si>
  <si>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</si>
  <si>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</si>
  <si>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</si>
  <si>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</si>
  <si>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</si>
  <si>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</si>
  <si>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</si>
  <si>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</si>
  <si>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</si>
  <si>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</si>
  <si>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</si>
  <si>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</si>
  <si>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</si>
  <si>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</si>
  <si>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</si>
  <si>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</si>
  <si>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</si>
  <si>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</si>
  <si>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</si>
  <si>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</si>
  <si>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</si>
  <si>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</si>
  <si>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</si>
  <si>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</si>
  <si>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</si>
  <si>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</si>
  <si>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</si>
  <si>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</si>
  <si>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</si>
  <si>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</si>
  <si>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</si>
  <si>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</si>
  <si>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</si>
  <si>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</si>
  <si>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</si>
  <si>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</si>
  <si>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</si>
  <si>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</si>
  <si>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</si>
  <si>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</si>
  <si>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</si>
  <si>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</si>
  <si>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</si>
  <si>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</si>
  <si>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</si>
  <si>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</si>
  <si>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</si>
  <si>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</si>
  <si>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</si>
  <si>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</si>
  <si>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</si>
  <si>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</si>
  <si>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</si>
  <si>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</si>
  <si>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</si>
  <si>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</si>
  <si>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</si>
  <si>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</si>
  <si>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</si>
  <si>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</si>
  <si>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</si>
  <si>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</si>
  <si>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</si>
  <si>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</si>
  <si>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</si>
  <si>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</si>
  <si>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</si>
  <si>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</si>
  <si>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</si>
  <si>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</si>
  <si>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</si>
  <si>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</si>
  <si>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</si>
  <si>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</si>
  <si>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</si>
  <si>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</si>
  <si>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</si>
  <si>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</si>
  <si>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</si>
  <si>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</si>
  <si>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</si>
  <si>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</si>
  <si>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</si>
  <si>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</si>
  <si>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</si>
  <si>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</si>
  <si>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</si>
  <si>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</si>
  <si>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</si>
  <si>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</si>
  <si>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</si>
  <si>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</si>
  <si>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</si>
  <si>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</si>
  <si>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</si>
  <si>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</si>
  <si>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</si>
  <si>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</si>
  <si>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</si>
  <si>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</si>
  <si>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</si>
  <si>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</si>
  <si>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</si>
  <si>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</si>
  <si>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</si>
  <si>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</si>
  <si>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</si>
  <si>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</si>
  <si>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</si>
  <si>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</si>
  <si>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</si>
  <si>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</si>
  <si>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</si>
  <si>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</si>
  <si>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</si>
  <si>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</si>
  <si>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</si>
  <si>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</si>
  <si>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</si>
  <si>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</si>
  <si>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</si>
  <si>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</si>
  <si>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</si>
  <si>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</si>
  <si>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</si>
  <si>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</si>
  <si>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</si>
  <si>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</si>
  <si>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</si>
  <si>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</si>
  <si>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</si>
  <si>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</si>
  <si>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</si>
  <si>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</si>
  <si>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</si>
  <si>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</si>
  <si>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</si>
  <si>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</si>
  <si>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</si>
  <si>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</si>
  <si>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</si>
  <si>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</si>
  <si>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</si>
  <si>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</si>
  <si>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</si>
  <si>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</si>
  <si>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</si>
  <si>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</si>
  <si>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</si>
  <si>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</si>
  <si>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</si>
  <si>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</si>
  <si>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</si>
  <si>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</si>
  <si>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</si>
  <si>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</si>
  <si>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</si>
  <si>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</si>
  <si>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</si>
  <si>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</si>
  <si>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</si>
  <si>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</si>
  <si>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</si>
  <si>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</si>
  <si>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</si>
  <si>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</si>
  <si>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</si>
  <si>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</si>
  <si>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</si>
  <si>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</si>
  <si>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</si>
  <si>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</si>
  <si>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</si>
  <si>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</si>
  <si>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</si>
  <si>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</si>
  <si>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</si>
  <si>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</si>
  <si>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</si>
  <si>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</si>
  <si>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</si>
  <si>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</si>
  <si>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</si>
  <si>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</si>
  <si>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</si>
  <si>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</si>
  <si>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</si>
  <si>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</si>
  <si>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</si>
  <si>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</si>
  <si>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</si>
  <si>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</si>
  <si>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</si>
  <si>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</si>
  <si>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</si>
  <si>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</si>
  <si>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</si>
  <si>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</si>
  <si>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</si>
  <si>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</si>
  <si>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</si>
  <si>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</si>
  <si>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</si>
  <si>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</si>
  <si>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</si>
  <si>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</si>
  <si>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</si>
  <si>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</si>
  <si>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</si>
  <si>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</si>
  <si>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</si>
  <si>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</si>
  <si>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</si>
  <si>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</si>
  <si>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</si>
  <si>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</si>
  <si>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</si>
  <si>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</si>
  <si>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</si>
  <si>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</si>
  <si>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</si>
  <si>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</si>
  <si>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</si>
  <si>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</si>
  <si>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</si>
  <si>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</si>
  <si>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</si>
  <si>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</si>
  <si>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</si>
  <si>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</si>
  <si>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</si>
  <si>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</si>
  <si>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</si>
  <si>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</si>
  <si>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</si>
  <si>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</si>
  <si>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</si>
  <si>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</si>
  <si>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</si>
  <si>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</si>
  <si>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</si>
  <si>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</si>
  <si>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</si>
  <si>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</si>
  <si>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</si>
  <si>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</si>
  <si>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</si>
  <si>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</si>
  <si>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</si>
  <si>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</si>
  <si>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</si>
  <si>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</si>
  <si>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</si>
  <si>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</si>
  <si>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</si>
  <si>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</si>
  <si>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</si>
  <si>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</si>
  <si>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</si>
  <si>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</si>
  <si>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</si>
  <si>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</si>
  <si>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</si>
  <si>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</si>
  <si>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</si>
  <si>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</si>
  <si>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</si>
  <si>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</si>
  <si>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</si>
  <si>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</si>
  <si>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</si>
  <si>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</si>
  <si>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</si>
  <si>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</si>
  <si>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</si>
  <si>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</si>
  <si>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</si>
  <si>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</si>
  <si>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</si>
  <si>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</si>
  <si>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</si>
  <si>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</si>
  <si>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</si>
  <si>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</si>
  <si>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</si>
  <si>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</si>
  <si>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</si>
  <si>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</si>
  <si>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</si>
  <si>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</si>
  <si>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</si>
  <si>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</si>
  <si>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</si>
  <si>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</si>
  <si>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</si>
  <si>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</si>
  <si>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</si>
  <si>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</si>
  <si>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</si>
  <si>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</si>
  <si>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</si>
  <si>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</si>
  <si>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</si>
  <si>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</si>
  <si>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</si>
  <si>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</si>
  <si>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</si>
  <si>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</si>
  <si>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</si>
  <si>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</si>
  <si>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</si>
  <si>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</si>
  <si>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</si>
  <si>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</si>
  <si>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</si>
  <si>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</si>
  <si>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</si>
  <si>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</si>
  <si>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</si>
  <si>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</si>
  <si>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</si>
  <si>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</si>
  <si>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</si>
  <si>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</si>
  <si>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</si>
  <si>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</si>
  <si>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</si>
  <si>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</si>
  <si>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</si>
  <si>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</si>
  <si>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</si>
  <si>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</si>
  <si>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</si>
  <si>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</si>
  <si>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</si>
  <si>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</si>
  <si>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</si>
  <si>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</si>
  <si>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</si>
  <si>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</si>
  <si>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</si>
  <si>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</si>
  <si>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</si>
  <si>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</si>
  <si>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</si>
  <si>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</si>
  <si>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</si>
  <si>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</si>
  <si>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</si>
  <si>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</si>
  <si>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</si>
  <si>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</si>
  <si>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</si>
  <si>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</si>
  <si>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</si>
  <si>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</si>
  <si>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</si>
  <si>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</si>
  <si>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</si>
  <si>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</si>
  <si>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</si>
  <si>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</si>
  <si>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</si>
  <si>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</si>
  <si>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</si>
  <si>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</si>
  <si>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</si>
  <si>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</si>
  <si>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</si>
  <si>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</si>
  <si>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</si>
  <si>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</si>
  <si>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</si>
  <si>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</si>
  <si>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</si>
  <si>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</si>
  <si>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</si>
  <si>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</si>
  <si>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</si>
  <si>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</si>
  <si>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</si>
  <si>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</si>
  <si>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</si>
  <si>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</si>
  <si>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</si>
  <si>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</si>
  <si>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</si>
  <si>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</si>
  <si>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</si>
  <si>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</si>
  <si>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</si>
  <si>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</si>
  <si>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</si>
  <si>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</si>
  <si>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</si>
  <si>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</si>
  <si>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</si>
  <si>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</si>
  <si>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</si>
  <si>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</si>
  <si>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</si>
  <si>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</si>
  <si>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</si>
  <si>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</si>
  <si>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</si>
  <si>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</si>
  <si>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</si>
  <si>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</si>
  <si>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</si>
  <si>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</si>
  <si>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</si>
  <si>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</si>
  <si>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</si>
  <si>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</si>
  <si>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</si>
  <si>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</si>
  <si>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</si>
  <si>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</si>
  <si>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</si>
  <si>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</si>
  <si>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</si>
  <si>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</si>
  <si>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</si>
  <si>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</si>
  <si>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</si>
  <si>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</si>
  <si>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</si>
  <si>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</si>
  <si>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</si>
  <si>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</si>
  <si>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</si>
  <si>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</si>
  <si>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</si>
  <si>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</si>
  <si>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</si>
  <si>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</si>
  <si>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</si>
  <si>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</si>
  <si>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</si>
  <si>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</si>
  <si>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</si>
  <si>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</si>
  <si>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</si>
  <si>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</si>
  <si>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</si>
  <si>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</si>
  <si>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</si>
  <si>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</si>
  <si>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</si>
  <si>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</si>
  <si>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</si>
  <si>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</si>
  <si>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</si>
  <si>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</si>
  <si>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</si>
  <si>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</si>
  <si>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</si>
  <si>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</si>
  <si>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</si>
  <si>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</si>
  <si>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</si>
  <si>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</si>
  <si>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</si>
  <si>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</si>
  <si>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</si>
  <si>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</si>
  <si>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</si>
  <si>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</si>
  <si>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</si>
  <si>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</si>
  <si>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</si>
  <si>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</si>
  <si>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</si>
  <si>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</si>
  <si>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</si>
  <si>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</si>
  <si>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</si>
  <si>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</si>
  <si>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</si>
  <si>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</si>
  <si>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</si>
  <si>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</si>
  <si>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</si>
  <si>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</si>
  <si>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</si>
  <si>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</si>
  <si>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</si>
  <si>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</si>
  <si>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</si>
  <si>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</si>
  <si>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</si>
  <si>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</si>
  <si>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</si>
  <si>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</si>
  <si>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</si>
  <si>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</si>
  <si>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</si>
  <si>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</si>
  <si>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</si>
  <si>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</si>
  <si>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</si>
  <si>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</si>
  <si>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</si>
  <si>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</si>
  <si>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</si>
  <si>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</si>
  <si>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</si>
  <si>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</si>
  <si>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</si>
  <si>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</si>
  <si>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</si>
  <si>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</si>
  <si>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</si>
  <si>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</si>
  <si>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</si>
  <si>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</si>
  <si>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</si>
  <si>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</si>
  <si>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</si>
  <si>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</si>
  <si>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</si>
  <si>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</si>
  <si>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</si>
  <si>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</si>
  <si>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</si>
  <si>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</si>
  <si>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</si>
  <si>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</si>
  <si>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</si>
  <si>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</si>
  <si>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</si>
  <si>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</si>
  <si>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</si>
  <si>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</si>
  <si>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</si>
  <si>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</si>
  <si>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</si>
  <si>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</si>
  <si>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</si>
  <si>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</si>
  <si>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</si>
  <si>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</si>
  <si>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</si>
  <si>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</si>
  <si>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</si>
  <si>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</si>
  <si>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</si>
  <si>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</si>
  <si>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</si>
  <si>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</si>
  <si>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</si>
  <si>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</si>
  <si>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</si>
  <si>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</si>
  <si>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</si>
  <si>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</si>
  <si>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</si>
  <si>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</si>
  <si>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</si>
  <si>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</si>
  <si>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</si>
  <si>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</si>
  <si>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</si>
  <si>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</si>
  <si>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</si>
  <si>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</si>
  <si>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</si>
  <si>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</si>
  <si>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</si>
  <si>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</si>
  <si>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</si>
  <si>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</si>
  <si>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</si>
  <si>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</si>
  <si>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</si>
  <si>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</si>
  <si>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</si>
  <si>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</si>
  <si>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</si>
  <si>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</si>
  <si>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</si>
  <si>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</si>
  <si>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</si>
  <si>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</si>
  <si>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</si>
  <si>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</si>
  <si>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</si>
  <si>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</si>
  <si>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</si>
  <si>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</si>
  <si>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</si>
  <si>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</si>
  <si>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</si>
  <si>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</si>
  <si>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</si>
  <si>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</si>
  <si>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</si>
  <si>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</si>
  <si>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</si>
  <si>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</si>
  <si>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</si>
  <si>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</si>
  <si>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</si>
  <si>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</si>
  <si>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</si>
  <si>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</si>
  <si>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</si>
  <si>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</si>
  <si>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</si>
  <si>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</si>
  <si>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</si>
  <si>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</si>
  <si>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</si>
  <si>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</si>
  <si>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</si>
  <si>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</si>
  <si>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</si>
  <si>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</si>
  <si>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</si>
  <si>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</si>
  <si>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</si>
  <si>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</si>
  <si>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</si>
  <si>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</si>
  <si>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</si>
  <si>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</si>
  <si>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</si>
  <si>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</si>
  <si>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</si>
  <si>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</si>
  <si>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</si>
  <si>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</si>
  <si>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</si>
  <si>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</si>
  <si>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</si>
  <si>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</si>
  <si>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</si>
  <si>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</si>
  <si>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</si>
  <si>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</si>
  <si>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</si>
  <si>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</si>
  <si>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</si>
  <si>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</si>
  <si>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</si>
  <si>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</si>
  <si>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</si>
  <si>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</si>
  <si>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</si>
  <si>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</si>
  <si>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</si>
  <si>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</si>
  <si>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</si>
  <si>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</si>
  <si>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</si>
  <si>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</si>
  <si>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</si>
  <si>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</si>
  <si>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</si>
  <si>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</si>
  <si>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</si>
  <si>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</si>
  <si>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</si>
  <si>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</si>
  <si>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</si>
  <si>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</si>
  <si>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</si>
  <si>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</si>
  <si>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</si>
  <si>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</si>
  <si>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</si>
  <si>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</si>
  <si>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</si>
  <si>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</si>
  <si>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</si>
  <si>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</si>
  <si>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</si>
  <si>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</si>
  <si>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</si>
  <si>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</si>
  <si>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</si>
  <si>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</si>
  <si>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</si>
  <si>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</si>
  <si>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</si>
  <si>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</si>
  <si>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</si>
  <si>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</si>
  <si>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</si>
  <si>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</si>
  <si>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</si>
  <si>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</si>
  <si>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</si>
  <si>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</si>
  <si>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</si>
  <si>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</si>
  <si>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</si>
  <si>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</si>
  <si>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</si>
  <si>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</si>
  <si>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</si>
  <si>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</si>
  <si>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</si>
  <si>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</si>
  <si>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</si>
  <si>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</si>
  <si>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</si>
  <si>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</si>
  <si>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</si>
  <si>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</si>
  <si>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</si>
  <si>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</si>
  <si>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</si>
  <si>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</si>
  <si>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</si>
  <si>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</si>
  <si>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</si>
  <si>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</si>
  <si>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</si>
  <si>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</si>
  <si>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</si>
  <si>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</si>
  <si>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</si>
  <si>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</si>
  <si>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</si>
  <si>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</si>
  <si>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</si>
  <si>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</si>
  <si>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</si>
  <si>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</si>
  <si>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</si>
  <si>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</si>
  <si>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</si>
  <si>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</si>
  <si>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</si>
  <si>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</si>
  <si>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</si>
  <si>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</si>
  <si>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</si>
  <si>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</si>
  <si>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</si>
  <si>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</si>
  <si>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</si>
  <si>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</si>
  <si>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</si>
  <si>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</si>
  <si>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</si>
  <si>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</si>
  <si>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</si>
  <si>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</si>
  <si>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</si>
  <si>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</si>
  <si>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</si>
  <si>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</si>
  <si>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</si>
  <si>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</si>
  <si>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</si>
  <si>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</si>
  <si>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</si>
  <si>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</si>
  <si>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</si>
  <si>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</si>
  <si>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</si>
  <si>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</si>
  <si>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</si>
  <si>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</si>
  <si>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</si>
  <si>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</si>
  <si>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</si>
  <si>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</si>
  <si>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</si>
  <si>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</si>
  <si>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</si>
  <si>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</si>
  <si>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</si>
  <si>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</si>
  <si>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</si>
  <si>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</si>
  <si>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</si>
  <si>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</si>
  <si>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</si>
  <si>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</si>
  <si>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</si>
  <si>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</si>
  <si>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</si>
  <si>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</si>
  <si>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</si>
  <si>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</si>
  <si>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</si>
  <si>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</si>
  <si>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</si>
  <si>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</si>
  <si>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</si>
  <si>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</si>
  <si>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</si>
  <si>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</si>
  <si>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</si>
  <si>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</si>
  <si>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</si>
  <si>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</si>
  <si>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</si>
  <si>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</si>
  <si>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</si>
  <si>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</si>
  <si>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</si>
  <si>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</si>
  <si>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</si>
  <si>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</si>
  <si>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</si>
  <si>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</si>
  <si>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</si>
  <si>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</si>
  <si>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</si>
  <si>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</si>
  <si>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</si>
  <si>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</si>
  <si>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</si>
  <si>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</si>
  <si>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</si>
  <si>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</si>
  <si>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</si>
  <si>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</si>
  <si>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</si>
  <si>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</si>
  <si>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</si>
  <si>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</si>
  <si>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</si>
  <si>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</si>
  <si>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</si>
  <si>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</si>
  <si>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</si>
  <si>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</si>
  <si>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</si>
  <si>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</si>
  <si>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</si>
  <si>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</si>
  <si>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</si>
  <si>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</si>
  <si>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</si>
  <si>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</si>
  <si>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</si>
  <si>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</si>
  <si>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</si>
  <si>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</si>
  <si>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</si>
  <si>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</si>
  <si>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</si>
  <si>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</si>
  <si>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</si>
  <si>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</si>
  <si>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</si>
  <si>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</si>
  <si>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</si>
  <si>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</si>
  <si>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</si>
  <si>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</si>
  <si>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</si>
  <si>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</si>
  <si>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</si>
  <si>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</si>
  <si>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</si>
  <si>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</si>
  <si>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</si>
  <si>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</si>
  <si>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</si>
  <si>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</si>
  <si>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</si>
  <si>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</si>
  <si>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</si>
  <si>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</si>
  <si>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</si>
  <si>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</si>
  <si>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</si>
  <si>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</si>
  <si>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</si>
  <si>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</si>
  <si>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</si>
  <si>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</si>
  <si>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</si>
  <si>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</si>
  <si>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</si>
  <si>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</si>
  <si>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</si>
  <si>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</si>
  <si>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</si>
  <si>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</si>
  <si>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</si>
  <si>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</si>
  <si>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</si>
  <si>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</si>
  <si>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</si>
  <si>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</si>
  <si>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</si>
  <si>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</si>
  <si>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</si>
  <si>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</si>
  <si>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</si>
  <si>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</si>
  <si>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</si>
  <si>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</si>
  <si>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</si>
  <si>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</si>
  <si>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</si>
  <si>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</si>
  <si>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</si>
  <si>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</si>
  <si>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</si>
  <si>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</si>
  <si>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</si>
  <si>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</si>
  <si>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</si>
  <si>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</si>
  <si>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</si>
  <si>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</si>
  <si>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</si>
  <si>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</si>
  <si>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</si>
  <si>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</si>
  <si>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</si>
  <si>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</si>
  <si>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</si>
  <si>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</si>
  <si>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</si>
  <si>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</si>
  <si>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</si>
  <si>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</si>
  <si>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</si>
  <si>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</si>
  <si>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</si>
  <si>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</si>
  <si>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</si>
  <si>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</si>
  <si>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</si>
  <si>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</si>
  <si>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</si>
  <si>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</si>
  <si>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</si>
  <si>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</si>
  <si>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</si>
  <si>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</si>
  <si>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</si>
  <si>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</si>
  <si>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</si>
  <si>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</si>
  <si>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</si>
  <si>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</si>
  <si>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</si>
  <si>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</si>
  <si>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</si>
  <si>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</si>
  <si>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</si>
  <si>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</si>
  <si>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</si>
  <si>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</si>
  <si>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</si>
  <si>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</si>
  <si>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</si>
  <si>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</si>
  <si>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</si>
  <si>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</si>
  <si>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</si>
  <si>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</si>
  <si>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</si>
  <si>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</si>
  <si>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</si>
  <si>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</si>
  <si>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</si>
  <si>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</si>
  <si>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</si>
  <si>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</si>
  <si>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</si>
  <si>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</si>
  <si>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</si>
  <si>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</si>
  <si>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</si>
  <si>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</si>
  <si>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</si>
  <si>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</si>
  <si>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</si>
  <si>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</si>
  <si>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</si>
  <si>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</si>
  <si>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</si>
  <si>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</si>
  <si>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</si>
  <si>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</si>
  <si>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</si>
  <si>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</si>
  <si>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</si>
  <si>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</si>
  <si>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</si>
  <si>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</si>
  <si>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</si>
  <si>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</si>
  <si>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</si>
  <si>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</si>
  <si>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</si>
  <si>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</si>
  <si>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</si>
  <si>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</si>
  <si>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</si>
  <si>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</si>
  <si>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</si>
  <si>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</si>
  <si>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</si>
  <si>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</si>
  <si>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</si>
  <si>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</si>
  <si>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</si>
  <si>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</si>
  <si>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</si>
  <si>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</si>
  <si>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</si>
  <si>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</si>
  <si>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</si>
  <si>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</si>
  <si>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</si>
  <si>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</si>
  <si>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</si>
  <si>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</si>
  <si>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</si>
  <si>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</si>
  <si>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</si>
  <si>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</si>
  <si>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</si>
  <si>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</si>
  <si>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</si>
  <si>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</si>
  <si>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</si>
  <si>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</si>
  <si>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</si>
  <si>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</si>
  <si>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</si>
  <si>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</si>
  <si>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</si>
  <si>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</si>
  <si>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</si>
  <si>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</si>
  <si>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</si>
  <si>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</si>
  <si>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</si>
  <si>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</si>
  <si>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</si>
  <si>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</si>
  <si>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</si>
  <si>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</si>
  <si>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</si>
  <si>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</si>
  <si>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</si>
  <si>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</si>
  <si>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</si>
  <si>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</si>
  <si>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</si>
  <si>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</si>
  <si>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</si>
  <si>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</si>
  <si>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</si>
  <si>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</si>
  <si>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</si>
  <si>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</si>
  <si>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</si>
  <si>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</si>
  <si>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</si>
  <si>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</si>
  <si>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</si>
  <si>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</si>
  <si>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</si>
  <si>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</si>
  <si>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</si>
  <si>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</si>
  <si>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</si>
  <si>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</si>
  <si>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</si>
  <si>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</si>
  <si>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</si>
  <si>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</si>
  <si>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</si>
  <si>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</si>
  <si>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</si>
  <si>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</si>
  <si>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</si>
  <si>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</si>
  <si>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</si>
  <si>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</si>
  <si>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</si>
  <si>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</si>
  <si>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</si>
  <si>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</si>
  <si>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</si>
  <si>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</si>
  <si>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</si>
  <si>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</si>
  <si>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</si>
  <si>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</si>
  <si>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</si>
  <si>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</si>
  <si>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</si>
  <si>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</si>
  <si>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</si>
  <si>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</si>
  <si>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</si>
  <si>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</si>
  <si>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</si>
  <si>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</si>
  <si>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</si>
  <si>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</si>
  <si>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</si>
  <si>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</si>
  <si>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</si>
  <si>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</si>
  <si>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</si>
  <si>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</si>
  <si>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</si>
  <si>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</si>
  <si>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</si>
  <si>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</si>
  <si>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</si>
  <si>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</si>
  <si>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</si>
  <si>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</si>
  <si>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</si>
  <si>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</si>
  <si>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</si>
  <si>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</si>
  <si>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</si>
  <si>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</si>
  <si>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</si>
  <si>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</si>
  <si>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</si>
  <si>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</si>
  <si>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</si>
  <si>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</si>
  <si>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</si>
  <si>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</si>
  <si>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</si>
  <si>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</si>
  <si>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</si>
  <si>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</si>
  <si>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</si>
  <si>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</si>
  <si>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</si>
  <si>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</si>
  <si>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</si>
  <si>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</si>
  <si>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</si>
  <si>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</si>
  <si>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</si>
  <si>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</si>
  <si>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</si>
  <si>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</si>
  <si>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</si>
  <si>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</si>
  <si>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</si>
  <si>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</si>
  <si>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</si>
  <si>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</si>
  <si>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</si>
  <si>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</si>
  <si>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</si>
  <si>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</si>
  <si>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</si>
  <si>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</si>
  <si>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</si>
  <si>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</si>
  <si>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</si>
  <si>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</si>
  <si>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</si>
  <si>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</si>
  <si>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</si>
  <si>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</si>
  <si>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</si>
  <si>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</si>
  <si>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</si>
  <si>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</si>
  <si>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</si>
  <si>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</si>
  <si>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</si>
  <si>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</si>
  <si>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</si>
  <si>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</si>
  <si>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</si>
  <si>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</si>
  <si>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</si>
  <si>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</si>
  <si>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</si>
  <si>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</si>
  <si>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</si>
  <si>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</si>
  <si>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</si>
  <si>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</si>
  <si>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</si>
  <si>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</si>
  <si>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</si>
  <si>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</si>
  <si>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</si>
  <si>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</si>
  <si>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</si>
  <si>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</si>
  <si>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</si>
  <si>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</si>
  <si>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</si>
  <si>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</si>
  <si>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</si>
  <si>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</si>
  <si>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</si>
  <si>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</si>
  <si>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</si>
  <si>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</si>
  <si>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</si>
  <si>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</si>
  <si>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</si>
  <si>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</si>
  <si>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</si>
  <si>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</si>
  <si>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</si>
  <si>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</si>
  <si>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</si>
  <si>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</si>
  <si>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</si>
  <si>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</si>
  <si>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</si>
  <si>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</si>
  <si>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</si>
  <si>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</si>
  <si>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</si>
  <si>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</si>
  <si>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</si>
  <si>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</si>
  <si>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</si>
  <si>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</si>
  <si>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</si>
  <si>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</si>
  <si>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</si>
  <si>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</si>
  <si>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</si>
  <si>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</si>
  <si>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</si>
  <si>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</si>
  <si>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</si>
  <si>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</si>
  <si>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</si>
  <si>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</si>
  <si>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</si>
  <si>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</si>
  <si>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</si>
  <si>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</si>
  <si>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</si>
  <si>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</si>
  <si>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</si>
  <si>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</si>
  <si>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</si>
  <si>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</si>
  <si>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</si>
  <si>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</si>
  <si>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</si>
  <si>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</si>
  <si>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</si>
  <si>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</si>
  <si>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</si>
  <si>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</si>
  <si>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</si>
  <si>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</si>
  <si>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</si>
  <si>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</si>
  <si>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</si>
  <si>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</si>
  <si>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</si>
  <si>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</si>
  <si>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</si>
  <si>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</si>
  <si>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</si>
  <si>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</si>
  <si>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</si>
  <si>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</si>
  <si>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</si>
  <si>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</si>
  <si>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</si>
  <si>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</si>
  <si>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</si>
  <si>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</si>
  <si>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</si>
  <si>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</si>
  <si>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</si>
  <si>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</si>
  <si>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</si>
  <si>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</si>
  <si>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</si>
  <si>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</si>
  <si>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</si>
  <si>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</si>
  <si>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</si>
  <si>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</si>
  <si>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</si>
  <si>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</si>
  <si>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</si>
  <si>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</si>
  <si>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</si>
  <si>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</si>
  <si>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</si>
  <si>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</si>
  <si>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</si>
  <si>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</si>
  <si>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</si>
  <si>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</si>
  <si>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</si>
  <si>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</si>
  <si>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</si>
  <si>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</si>
  <si>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</si>
  <si>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</si>
  <si>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</si>
  <si>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</si>
  <si>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</si>
  <si>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</si>
  <si>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</si>
  <si>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</si>
  <si>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</si>
  <si>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</si>
  <si>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</si>
  <si>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</si>
  <si>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</si>
  <si>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</si>
  <si>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</si>
  <si>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</si>
  <si>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</si>
  <si>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</si>
  <si>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</si>
  <si>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</si>
  <si>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</si>
  <si>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</si>
  <si>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</si>
  <si>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</si>
  <si>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</si>
  <si>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</si>
  <si>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</si>
  <si>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</si>
  <si>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</si>
  <si>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</si>
  <si>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</si>
  <si>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</si>
  <si>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</si>
  <si>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</si>
  <si>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</si>
  <si>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</si>
  <si>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</si>
  <si>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</si>
  <si>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</si>
  <si>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</si>
  <si>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</si>
  <si>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</si>
  <si>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</si>
  <si>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</si>
  <si>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</si>
  <si>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</si>
  <si>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</si>
  <si>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</si>
  <si>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</si>
  <si>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</si>
  <si>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</si>
  <si>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</si>
  <si>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</si>
  <si>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</si>
  <si>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</si>
  <si>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</si>
  <si>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</si>
  <si>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</si>
  <si>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</si>
  <si>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</si>
  <si>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</si>
  <si>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</si>
  <si>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</si>
  <si>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</si>
  <si>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</si>
  <si>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</si>
  <si>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</si>
  <si>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</si>
  <si>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</si>
  <si>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</si>
  <si>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</si>
  <si>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</si>
  <si>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</si>
  <si>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</si>
  <si>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</si>
  <si>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</si>
  <si>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</si>
  <si>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</si>
  <si>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</si>
  <si>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</si>
  <si>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</si>
  <si>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</si>
  <si>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</si>
  <si>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</si>
  <si>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</si>
  <si>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</si>
  <si>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</si>
  <si>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</si>
  <si>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</si>
  <si>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</si>
  <si>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</si>
  <si>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</si>
  <si>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</si>
  <si>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</si>
  <si>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</si>
  <si>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</si>
  <si>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</si>
  <si>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</si>
  <si>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</si>
  <si>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</si>
  <si>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</si>
  <si>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</si>
  <si>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</si>
  <si>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</si>
  <si>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</si>
  <si>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</si>
  <si>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</si>
  <si>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</si>
  <si>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</si>
  <si>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</si>
  <si>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</si>
  <si>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</si>
  <si>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</si>
  <si>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</si>
  <si>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</si>
  <si>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</si>
  <si>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</si>
  <si>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</si>
  <si>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</si>
  <si>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</si>
  <si>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</si>
  <si>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</si>
  <si>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</si>
  <si>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</si>
  <si>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</si>
  <si>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</si>
  <si>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</si>
  <si>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</si>
  <si>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</si>
  <si>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</si>
  <si>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</si>
  <si>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</si>
  <si>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</si>
  <si>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</si>
  <si>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</si>
  <si>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</si>
  <si>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</si>
  <si>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</si>
  <si>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</si>
  <si>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</si>
  <si>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</si>
  <si>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</si>
  <si>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</si>
  <si>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</si>
  <si>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</si>
  <si>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</si>
  <si>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</si>
  <si>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</si>
  <si>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</si>
  <si>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</si>
  <si>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</si>
  <si>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</si>
  <si>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</si>
  <si>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</si>
  <si>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</si>
  <si>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</si>
  <si>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</si>
  <si>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</si>
  <si>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</si>
  <si>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</si>
  <si>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</si>
  <si>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</si>
  <si>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</si>
  <si>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</si>
  <si>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</si>
  <si>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</si>
  <si>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</si>
  <si>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</si>
  <si>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</si>
  <si>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</si>
  <si>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</si>
  <si>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</si>
  <si>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</si>
  <si>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</si>
  <si>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</si>
  <si>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</si>
  <si>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</si>
  <si>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</si>
  <si>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</si>
  <si>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</si>
  <si>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</si>
  <si>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</si>
  <si>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</si>
  <si>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</si>
  <si>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</si>
  <si>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</si>
  <si>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</si>
  <si>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</si>
  <si>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</si>
  <si>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</si>
  <si>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</si>
  <si>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</si>
  <si>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</si>
  <si>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</si>
  <si>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</si>
  <si>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</si>
  <si>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</si>
  <si>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</si>
  <si>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</si>
  <si>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</si>
  <si>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</si>
  <si>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</si>
  <si>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</si>
  <si>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</si>
  <si>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</si>
  <si>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</si>
  <si>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</si>
  <si>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</si>
  <si>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</si>
  <si>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</si>
  <si>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</si>
  <si>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</si>
  <si>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</si>
  <si>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</si>
  <si>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</si>
  <si>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</si>
  <si>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</si>
  <si>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</si>
  <si>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</si>
  <si>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</si>
  <si>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</si>
  <si>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</si>
  <si>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</si>
  <si>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</si>
  <si>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</si>
  <si>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</si>
  <si>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</si>
  <si>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</si>
  <si>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</si>
  <si>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</si>
  <si>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</si>
  <si>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</si>
  <si>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</si>
  <si>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</si>
  <si>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</si>
  <si>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</si>
  <si>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</si>
  <si>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</si>
  <si>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</si>
  <si>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</si>
  <si>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</si>
  <si>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</si>
  <si>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</si>
  <si>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</si>
  <si>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</si>
  <si>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</si>
  <si>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</si>
  <si>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</si>
  <si>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</si>
  <si>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</si>
  <si>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</si>
  <si>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</si>
  <si>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</si>
  <si>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</si>
  <si>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</si>
  <si>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</si>
  <si>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</si>
  <si>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</si>
  <si>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</si>
  <si>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</si>
  <si>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</si>
  <si>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</si>
  <si>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</si>
  <si>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</si>
  <si>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</si>
  <si>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</si>
  <si>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</si>
  <si>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</si>
  <si>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</si>
  <si>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</si>
  <si>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</si>
  <si>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</si>
  <si>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</si>
  <si>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</si>
  <si>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</si>
  <si>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</si>
  <si>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</si>
  <si>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</si>
  <si>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</si>
  <si>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</si>
  <si>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</si>
  <si>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</si>
  <si>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</si>
  <si>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</si>
  <si>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</si>
  <si>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</si>
  <si>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</si>
  <si>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</si>
  <si>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</si>
  <si>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</si>
  <si>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</si>
  <si>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</si>
  <si>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</si>
  <si>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</si>
  <si>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</si>
  <si>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</si>
  <si>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</si>
  <si>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</si>
  <si>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</si>
  <si>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</si>
  <si>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</si>
  <si>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</si>
  <si>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</si>
  <si>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</si>
  <si>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</si>
  <si>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</si>
  <si>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</si>
  <si>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</si>
  <si>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</si>
  <si>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</si>
  <si>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</si>
  <si>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</si>
  <si>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</si>
  <si>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</si>
  <si>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</si>
  <si>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</si>
  <si>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</si>
  <si>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</si>
  <si>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</si>
  <si>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</si>
  <si>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</si>
  <si>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</si>
  <si>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</si>
  <si>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</si>
  <si>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</si>
  <si>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</si>
  <si>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</si>
  <si>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</si>
  <si>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</si>
  <si>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</si>
  <si>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</si>
  <si>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</si>
  <si>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</si>
  <si>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</si>
  <si>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</si>
  <si>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</si>
  <si>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</si>
  <si>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</si>
  <si>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</si>
  <si>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</si>
  <si>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</si>
  <si>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</si>
  <si>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</si>
  <si>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</si>
  <si>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</si>
  <si>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</si>
  <si>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</si>
  <si>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</si>
  <si>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</si>
  <si>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</si>
  <si>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</si>
  <si>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</si>
  <si>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</si>
  <si>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</si>
  <si>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</si>
  <si>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</si>
  <si>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</si>
  <si>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</si>
  <si>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</si>
  <si>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</si>
  <si>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</si>
  <si>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</si>
  <si>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</si>
  <si>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</si>
  <si>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</si>
  <si>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</si>
  <si>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</si>
  <si>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</si>
  <si>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</si>
  <si>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</si>
  <si>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</si>
  <si>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</si>
  <si>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</si>
  <si>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</si>
  <si>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</si>
  <si>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</si>
  <si>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</si>
  <si>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</si>
  <si>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</si>
  <si>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</si>
  <si>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</si>
  <si>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</si>
  <si>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</si>
  <si>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</si>
  <si>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</si>
  <si>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</si>
  <si>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</si>
  <si>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</si>
  <si>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</si>
  <si>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</si>
  <si>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</si>
  <si>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</si>
  <si>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</si>
  <si>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</si>
  <si>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</si>
  <si>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</si>
  <si>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</si>
  <si>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</si>
  <si>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</si>
  <si>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</si>
  <si>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</si>
  <si>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</si>
  <si>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</si>
  <si>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</si>
  <si>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</si>
  <si>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</si>
  <si>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</si>
  <si>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</si>
  <si>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</si>
  <si>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</si>
  <si>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</si>
  <si>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</si>
  <si>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</si>
  <si>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</si>
  <si>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</si>
  <si>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</si>
  <si>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</si>
  <si>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</si>
  <si>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</si>
  <si>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</si>
  <si>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</si>
  <si>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</si>
  <si>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</si>
  <si>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</si>
  <si>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</si>
  <si>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</si>
  <si>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</si>
  <si>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</si>
  <si>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</si>
  <si>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</si>
  <si>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</si>
  <si>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</si>
  <si>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</si>
  <si>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</si>
  <si>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</si>
  <si>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</si>
  <si>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</si>
  <si>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</si>
  <si>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</si>
  <si>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</si>
  <si>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</si>
  <si>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</si>
  <si>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</si>
  <si>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</si>
  <si>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</si>
  <si>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</si>
  <si>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</si>
  <si>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</si>
  <si>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</si>
  <si>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</si>
  <si>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</si>
  <si>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</si>
  <si>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</si>
  <si>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</si>
  <si>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</si>
  <si>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</si>
  <si>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</si>
  <si>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</si>
  <si>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</si>
  <si>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</si>
  <si>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</si>
  <si>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</si>
  <si>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</si>
  <si>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</si>
  <si>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</si>
  <si>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</si>
  <si>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</si>
  <si>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</si>
  <si>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</si>
  <si>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</si>
  <si>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</si>
  <si>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</si>
  <si>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</si>
  <si>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</si>
  <si>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</si>
  <si>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</si>
  <si>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</si>
  <si>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</si>
  <si>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</si>
  <si>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</si>
  <si>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</si>
  <si>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</si>
  <si>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</si>
  <si>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</si>
  <si>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</si>
  <si>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</si>
  <si>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</si>
  <si>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</si>
  <si>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</si>
  <si>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</si>
  <si>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</si>
  <si>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</si>
  <si>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</si>
  <si>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</si>
  <si>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</si>
  <si>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</si>
  <si>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</si>
  <si>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</si>
  <si>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</si>
  <si>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</si>
  <si>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</si>
  <si>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</si>
  <si>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</si>
  <si>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</si>
  <si>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</si>
  <si>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</si>
  <si>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</si>
  <si>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</si>
  <si>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</si>
  <si>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</si>
  <si>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</si>
  <si>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</si>
  <si>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</si>
  <si>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</si>
  <si>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</si>
  <si>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</si>
  <si>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</si>
  <si>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</si>
  <si>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</si>
  <si>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</si>
  <si>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</si>
  <si>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</si>
  <si>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</si>
  <si>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</si>
  <si>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</si>
  <si>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</si>
  <si>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</si>
  <si>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</si>
  <si>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</si>
  <si>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</si>
  <si>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</si>
  <si>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</si>
  <si>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</si>
  <si>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</si>
  <si>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</si>
  <si>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</si>
  <si>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</si>
  <si>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</si>
  <si>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</si>
  <si>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</si>
  <si>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</si>
  <si>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</si>
  <si>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</si>
  <si>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</si>
  <si>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</si>
  <si>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</si>
  <si>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</si>
  <si>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</si>
  <si>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</si>
  <si>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</si>
  <si>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</si>
  <si>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</si>
  <si>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</si>
  <si>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</si>
  <si>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</si>
  <si>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</si>
  <si>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</si>
  <si>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</si>
  <si>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</si>
  <si>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</si>
  <si>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</si>
  <si>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</si>
  <si>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</si>
  <si>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</si>
  <si>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</si>
  <si>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</si>
  <si>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</si>
  <si>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</si>
  <si>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</si>
  <si>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</si>
  <si>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</si>
  <si>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</si>
  <si>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</si>
  <si>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</si>
  <si>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</si>
  <si>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</si>
  <si>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</si>
  <si>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</si>
  <si>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</si>
  <si>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</si>
  <si>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</si>
  <si>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</si>
  <si>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</si>
  <si>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</si>
  <si>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</si>
  <si>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</si>
  <si>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</si>
  <si>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</si>
  <si>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</si>
  <si>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</si>
  <si>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</si>
  <si>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</si>
  <si>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</si>
  <si>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</si>
  <si>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</si>
  <si>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</si>
  <si>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</si>
  <si>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</si>
  <si>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</si>
  <si>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</si>
  <si>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</si>
  <si>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</si>
  <si>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</si>
  <si>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</si>
  <si>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</si>
  <si>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</si>
  <si>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</si>
  <si>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</si>
  <si>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</si>
  <si>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</si>
  <si>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</si>
  <si>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</si>
  <si>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</si>
  <si>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</si>
  <si>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</si>
  <si>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</si>
  <si>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</si>
  <si>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</si>
  <si>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</si>
  <si>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</si>
  <si>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</si>
  <si>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</si>
  <si>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</si>
  <si>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</si>
  <si>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</si>
  <si>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</si>
  <si>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</si>
  <si>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</si>
  <si>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</si>
  <si>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</si>
  <si>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</si>
  <si>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</si>
  <si>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</si>
  <si>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</si>
  <si>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</si>
  <si>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</si>
  <si>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</si>
  <si>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</si>
  <si>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</si>
  <si>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</si>
  <si>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</si>
  <si>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</si>
  <si>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</si>
  <si>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</si>
  <si>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</si>
  <si>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</si>
  <si>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</si>
  <si>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</si>
  <si>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</si>
  <si>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</si>
  <si>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</si>
  <si>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</si>
  <si>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</si>
  <si>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</si>
  <si>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</si>
  <si>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</si>
  <si>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</si>
  <si>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</si>
  <si>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</si>
  <si>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</si>
  <si>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</si>
  <si>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</si>
  <si>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</si>
  <si>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</si>
  <si>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</si>
  <si>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</si>
  <si>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</si>
  <si>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</si>
  <si>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</si>
  <si>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</si>
  <si>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</si>
  <si>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</si>
  <si>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</si>
  <si>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</si>
  <si>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</si>
  <si>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</si>
  <si>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</si>
  <si>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</si>
  <si>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</si>
  <si>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</si>
  <si>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</si>
  <si>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</si>
  <si>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</si>
  <si>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</si>
  <si>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</si>
  <si>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</si>
  <si>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</si>
  <si>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</si>
  <si>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</si>
  <si>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</si>
  <si>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</si>
  <si>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</si>
  <si>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</si>
  <si>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</si>
  <si>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</si>
  <si>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</si>
  <si>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</si>
  <si>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</si>
  <si>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</si>
  <si>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</si>
  <si>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</si>
  <si>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</si>
  <si>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</si>
  <si>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</si>
  <si>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</si>
  <si>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</si>
  <si>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</si>
  <si>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</si>
  <si>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</si>
  <si>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</si>
  <si>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</si>
  <si>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</si>
  <si>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</si>
  <si>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</si>
  <si>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</si>
  <si>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</si>
  <si>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</si>
  <si>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</si>
  <si>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</si>
  <si>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</si>
  <si>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</si>
  <si>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</si>
  <si>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</si>
  <si>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</si>
  <si>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</si>
  <si>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</si>
  <si>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</si>
  <si>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</si>
  <si>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</si>
  <si>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</si>
  <si>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</si>
  <si>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</si>
  <si>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</si>
  <si>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</si>
  <si>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</si>
  <si>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</si>
  <si>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</si>
  <si>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</si>
  <si>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</si>
  <si>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</si>
  <si>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</si>
  <si>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</si>
  <si>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</si>
  <si>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</si>
  <si>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</si>
  <si>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</si>
  <si>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</si>
  <si>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</si>
  <si>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</si>
  <si>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</si>
  <si>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</si>
  <si>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</si>
  <si>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</si>
  <si>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</si>
  <si>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</si>
  <si>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</si>
  <si>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</si>
  <si>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</si>
  <si>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</si>
  <si>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</si>
  <si>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</si>
  <si>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</si>
  <si>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</si>
  <si>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</si>
  <si>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</si>
  <si>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</si>
  <si>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</si>
  <si>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</si>
  <si>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</si>
  <si>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</si>
  <si>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</si>
  <si>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</si>
  <si>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</si>
  <si>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</si>
  <si>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</si>
  <si>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</si>
  <si>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</si>
  <si>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</si>
  <si>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</si>
  <si>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</si>
  <si>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</si>
  <si>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</si>
  <si>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</si>
  <si>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</si>
  <si>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</si>
  <si>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</si>
  <si>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</si>
  <si>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</si>
  <si>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</si>
  <si>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</si>
  <si>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</si>
  <si>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</si>
  <si>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</si>
  <si>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</si>
  <si>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</si>
  <si>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</si>
  <si>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</si>
  <si>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</si>
  <si>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</si>
  <si>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</si>
  <si>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</si>
  <si>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</si>
  <si>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</si>
  <si>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</si>
  <si>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</si>
  <si>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</si>
  <si>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</si>
  <si>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</si>
  <si>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</si>
  <si>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</si>
  <si>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</si>
  <si>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</si>
  <si>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</si>
  <si>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</si>
  <si>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</si>
  <si>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</si>
  <si>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</si>
  <si>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</si>
  <si>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</si>
  <si>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</si>
  <si>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</si>
  <si>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</si>
  <si>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</si>
  <si>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</si>
  <si>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</si>
  <si>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</si>
  <si>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</si>
  <si>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</si>
  <si>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</si>
  <si>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</si>
  <si>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</si>
  <si>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</si>
  <si>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</si>
  <si>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</si>
  <si>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</si>
  <si>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</si>
  <si>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</si>
  <si>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</si>
  <si>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</si>
  <si>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</si>
  <si>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</si>
  <si>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</si>
  <si>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</si>
  <si>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</si>
  <si>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</si>
  <si>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</si>
  <si>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</si>
  <si>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</si>
  <si>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</si>
  <si>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</si>
  <si>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</si>
  <si>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</si>
  <si>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</si>
  <si>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</si>
  <si>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</si>
  <si>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</si>
  <si>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</si>
  <si>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</si>
  <si>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</si>
  <si>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</si>
  <si>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</si>
  <si>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</si>
  <si>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</si>
  <si>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</si>
  <si>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</si>
  <si>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</si>
  <si>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</si>
  <si>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</si>
  <si>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</si>
  <si>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</si>
  <si>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</si>
  <si>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</si>
  <si>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</si>
  <si>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</si>
  <si>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</si>
  <si>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</si>
  <si>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</si>
  <si>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</si>
  <si>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</si>
  <si>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</si>
  <si>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</si>
  <si>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</si>
  <si>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</si>
  <si>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</si>
  <si>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</si>
  <si>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</si>
  <si>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</si>
  <si>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</si>
  <si>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</si>
  <si>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</si>
  <si>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</si>
  <si>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</si>
  <si>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</si>
  <si>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</si>
  <si>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</si>
  <si>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</si>
  <si>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</si>
  <si>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</si>
  <si>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</si>
  <si>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</si>
  <si>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</si>
  <si>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</si>
  <si>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</si>
  <si>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</si>
  <si>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</si>
  <si>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</si>
  <si>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</si>
  <si>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</si>
  <si>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</si>
  <si>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</si>
  <si>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</si>
  <si>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</si>
  <si>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</si>
  <si>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</si>
  <si>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</si>
  <si>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</si>
  <si>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</si>
  <si>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</si>
  <si>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</si>
  <si>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</si>
  <si>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</si>
  <si>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</si>
  <si>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</si>
  <si>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</si>
  <si>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</si>
  <si>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</si>
  <si>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</si>
  <si>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</si>
  <si>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</si>
  <si>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</si>
  <si>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</si>
  <si>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</si>
  <si>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</si>
  <si>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</si>
  <si>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</si>
  <si>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</si>
  <si>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</si>
  <si>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</si>
  <si>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</si>
  <si>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</si>
  <si>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</si>
  <si>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</si>
  <si>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</si>
  <si>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</si>
  <si>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</si>
  <si>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</si>
  <si>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</si>
  <si>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</si>
  <si>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</si>
  <si>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</si>
  <si>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</si>
  <si>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</si>
  <si>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</si>
  <si>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</si>
  <si>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</si>
  <si>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</si>
  <si>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</si>
  <si>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</si>
  <si>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</si>
  <si>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</si>
  <si>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</si>
  <si>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</si>
  <si>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</si>
  <si>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</si>
  <si>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</si>
  <si>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</si>
  <si>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</si>
  <si>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</si>
  <si>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</si>
  <si>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</si>
  <si>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</si>
  <si>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</si>
  <si>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</si>
  <si>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</si>
  <si>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</si>
  <si>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</si>
  <si>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</si>
  <si>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</si>
  <si>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</si>
  <si>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</si>
  <si>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</si>
  <si>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</si>
  <si>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</si>
  <si>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</si>
  <si>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</si>
  <si>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</si>
  <si>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</si>
  <si>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</si>
  <si>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</si>
  <si>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</si>
  <si>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</si>
  <si>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</si>
  <si>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</si>
  <si>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</si>
  <si>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</si>
  <si>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</si>
  <si>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</si>
  <si>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</si>
  <si>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</si>
  <si>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</si>
  <si>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</si>
  <si>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</si>
  <si>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</si>
  <si>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</si>
  <si>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</si>
  <si>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</si>
  <si>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</si>
  <si>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</si>
  <si>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</si>
  <si>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</si>
  <si>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</si>
  <si>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</si>
  <si>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</si>
  <si>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</si>
  <si>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</si>
  <si>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</si>
  <si>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</si>
  <si>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</si>
  <si>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</si>
  <si>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</si>
  <si>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</si>
  <si>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</si>
  <si>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</si>
  <si>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</si>
  <si>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</si>
  <si>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</si>
  <si>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</si>
  <si>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</si>
  <si>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</si>
  <si>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</si>
  <si>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</si>
  <si>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</si>
  <si>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</si>
  <si>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</si>
  <si>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</si>
  <si>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</si>
  <si>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</si>
  <si>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</si>
  <si>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</si>
  <si>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</si>
  <si>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</si>
  <si>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</si>
  <si>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</si>
  <si>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</si>
  <si>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</si>
  <si>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</si>
  <si>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</si>
  <si>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</si>
  <si>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</si>
  <si>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</si>
  <si>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</si>
  <si>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</si>
  <si>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</si>
  <si>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</si>
  <si>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</si>
  <si>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</si>
  <si>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</si>
  <si>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</si>
  <si>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</si>
  <si>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</si>
  <si>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</si>
  <si>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</si>
  <si>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</si>
  <si>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</si>
  <si>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</si>
  <si>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</si>
  <si>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</si>
  <si>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</si>
  <si>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</si>
  <si>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</si>
  <si>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</si>
  <si>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</si>
  <si>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</si>
  <si>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</si>
  <si>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</si>
  <si>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</si>
  <si>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</si>
  <si>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</si>
  <si>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</si>
  <si>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</si>
  <si>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</si>
  <si>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</si>
  <si>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</si>
  <si>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</si>
  <si>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</si>
  <si>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</si>
  <si>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</si>
  <si>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</si>
  <si>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</si>
  <si>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</si>
  <si>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</si>
  <si>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</si>
  <si>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</si>
  <si>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</si>
  <si>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</si>
  <si>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</si>
  <si>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</si>
  <si>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</si>
  <si>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</si>
  <si>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</si>
  <si>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</si>
  <si>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</si>
  <si>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</si>
  <si>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</si>
  <si>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</si>
  <si>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</si>
  <si>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</si>
  <si>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</si>
  <si>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</si>
  <si>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</si>
  <si>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</si>
  <si>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</si>
  <si>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</si>
  <si>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</si>
  <si>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</si>
  <si>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</si>
  <si>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</si>
  <si>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</si>
  <si>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</si>
  <si>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</si>
  <si>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</si>
  <si>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</si>
  <si>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</si>
  <si>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</si>
  <si>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</si>
  <si>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</si>
  <si>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</si>
  <si>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</si>
  <si>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</si>
  <si>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</si>
  <si>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</si>
  <si>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</si>
  <si>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</si>
  <si>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</si>
  <si>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</si>
  <si>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</si>
  <si>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</si>
  <si>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</si>
  <si>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</si>
  <si>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</si>
  <si>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</si>
  <si>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</si>
  <si>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</si>
  <si>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</si>
  <si>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</si>
  <si>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</si>
  <si>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</si>
  <si>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</si>
  <si>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</si>
  <si>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</si>
  <si>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</si>
  <si>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</si>
  <si>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</si>
  <si>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</si>
  <si>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</si>
  <si>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</si>
  <si>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</si>
  <si>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</si>
  <si>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</si>
  <si>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</si>
  <si>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</si>
  <si>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</si>
  <si>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</si>
  <si>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</si>
  <si>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</si>
  <si>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</si>
  <si>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</si>
  <si>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</si>
  <si>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</si>
  <si>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</si>
  <si>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</si>
  <si>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</si>
  <si>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</si>
  <si>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</si>
  <si>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</si>
  <si>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</si>
  <si>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</si>
  <si>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</si>
  <si>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</si>
  <si>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</si>
  <si>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</si>
  <si>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</si>
  <si>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</si>
  <si>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</si>
  <si>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</si>
  <si>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</si>
  <si>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</si>
  <si>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</si>
  <si>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</si>
  <si>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</si>
  <si>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</si>
  <si>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</si>
  <si>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</si>
  <si>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</si>
  <si>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</si>
  <si>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</si>
  <si>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</si>
  <si>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</si>
  <si>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</si>
  <si>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</si>
  <si>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</si>
  <si>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</si>
  <si>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</si>
  <si>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</si>
  <si>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</si>
  <si>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</si>
  <si>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</si>
  <si>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</si>
  <si>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</si>
  <si>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</si>
  <si>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</si>
  <si>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</si>
  <si>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</si>
  <si>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</si>
  <si>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</si>
  <si>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</si>
  <si>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</si>
  <si>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</si>
  <si>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</si>
  <si>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</si>
  <si>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</si>
  <si>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</si>
  <si>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</si>
  <si>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</si>
  <si>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</si>
  <si>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</si>
  <si>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</si>
  <si>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</si>
  <si>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</si>
  <si>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</si>
  <si>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</si>
  <si>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</si>
  <si>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</si>
  <si>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</si>
  <si>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</si>
  <si>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</si>
  <si>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</si>
  <si>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</si>
  <si>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</si>
  <si>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</si>
  <si>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</si>
  <si>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</si>
  <si>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</si>
  <si>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</si>
  <si>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</si>
  <si>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</si>
  <si>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</si>
  <si>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</si>
  <si>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</si>
  <si>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</si>
  <si>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</si>
  <si>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</si>
  <si>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</si>
  <si>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</si>
  <si>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</si>
  <si>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</si>
  <si>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</si>
  <si>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</si>
  <si>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</si>
  <si>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</si>
  <si>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</si>
  <si>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</si>
  <si>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</si>
  <si>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</si>
  <si>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</si>
  <si>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</si>
  <si>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</si>
  <si>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</si>
  <si>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</si>
  <si>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</si>
  <si>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</si>
  <si>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</si>
  <si>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</si>
  <si>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</si>
  <si>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</si>
  <si>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</si>
  <si>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</si>
  <si>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</si>
  <si>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</si>
  <si>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</si>
  <si>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</si>
  <si>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</si>
  <si>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</si>
  <si>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</si>
  <si>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</si>
  <si>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</si>
  <si>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</si>
  <si>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</si>
  <si>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</si>
  <si>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</si>
  <si>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</si>
  <si>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</si>
  <si>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</si>
  <si>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</si>
  <si>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</si>
  <si>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</si>
  <si>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</si>
  <si>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</si>
  <si>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</si>
  <si>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</si>
  <si>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</si>
  <si>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</si>
  <si>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</si>
  <si>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</si>
  <si>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</si>
  <si>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</si>
  <si>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</si>
  <si>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</si>
  <si>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</si>
  <si>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</si>
  <si>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</si>
  <si>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</si>
  <si>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</si>
  <si>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</si>
  <si>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</si>
  <si>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</si>
  <si>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</si>
  <si>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</si>
  <si>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</si>
  <si>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</si>
  <si>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</si>
  <si>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</si>
  <si>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</si>
  <si>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</si>
  <si>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</si>
  <si>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</si>
  <si>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</si>
  <si>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</si>
  <si>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</si>
  <si>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</si>
  <si>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</si>
  <si>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</si>
  <si>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</si>
  <si>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</si>
  <si>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</si>
  <si>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</si>
  <si>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</si>
  <si>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</si>
  <si>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</si>
  <si>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</si>
  <si>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</si>
  <si>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</si>
  <si>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</si>
  <si>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</si>
  <si>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</si>
  <si>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</si>
  <si>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</si>
  <si>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</si>
  <si>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</si>
  <si>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</si>
  <si>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</si>
  <si>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</si>
  <si>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</si>
  <si>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</si>
  <si>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</si>
  <si>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</si>
  <si>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</si>
  <si>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</si>
  <si>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</si>
  <si>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</si>
  <si>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</si>
  <si>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</si>
  <si>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</si>
  <si>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</si>
  <si>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</si>
  <si>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</si>
  <si>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</si>
  <si>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</si>
  <si>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</si>
  <si>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</si>
  <si>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</si>
  <si>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</si>
  <si>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</si>
  <si>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</si>
  <si>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</si>
  <si>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</si>
  <si>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</si>
  <si>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</si>
  <si>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</si>
  <si>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</si>
  <si>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</si>
  <si>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</si>
  <si>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</si>
  <si>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</si>
  <si>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</si>
  <si>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</si>
  <si>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</si>
  <si>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</si>
  <si>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</si>
  <si>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</si>
  <si>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</si>
  <si>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</si>
  <si>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</si>
  <si>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</si>
  <si>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</si>
  <si>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</si>
  <si>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</si>
  <si>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</si>
  <si>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</si>
  <si>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</si>
  <si>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</si>
  <si>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</si>
  <si>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</si>
  <si>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</si>
  <si>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</si>
  <si>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</si>
  <si>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</si>
  <si>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</si>
  <si>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</si>
  <si>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</si>
  <si>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</si>
  <si>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</si>
  <si>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</si>
  <si>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</si>
  <si>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</si>
  <si>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</si>
  <si>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</si>
  <si>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</si>
  <si>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</si>
  <si>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</si>
  <si>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</si>
  <si>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</si>
  <si>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</si>
  <si>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</si>
  <si>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</si>
  <si>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</si>
  <si>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</si>
  <si>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</si>
  <si>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</si>
  <si>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</si>
  <si>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</si>
  <si>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</si>
  <si>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</si>
  <si>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</si>
  <si>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</si>
  <si>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</si>
  <si>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</si>
  <si>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</si>
  <si>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</si>
  <si>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</si>
  <si>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</si>
  <si>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</si>
  <si>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</si>
  <si>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</si>
  <si>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</si>
  <si>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</si>
  <si>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</si>
  <si>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</si>
  <si>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</si>
  <si>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</si>
  <si>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</si>
  <si>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</si>
  <si>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</si>
  <si>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</si>
  <si>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</si>
  <si>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</si>
  <si>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</si>
  <si>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</si>
  <si>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</si>
  <si>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</si>
  <si>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</si>
  <si>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</si>
  <si>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</si>
  <si>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</si>
  <si>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</si>
  <si>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</si>
  <si>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</si>
  <si>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</si>
  <si>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</si>
  <si>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</si>
  <si>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</si>
  <si>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</si>
  <si>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</si>
  <si>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</si>
  <si>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</si>
  <si>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</si>
  <si>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</si>
  <si>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</si>
  <si>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</si>
  <si>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</si>
  <si>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</si>
  <si>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</si>
  <si>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</si>
  <si>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</si>
  <si>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</si>
  <si>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</si>
  <si>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</si>
  <si>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</si>
  <si>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</si>
  <si>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</si>
  <si>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</si>
  <si>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</si>
  <si>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</si>
  <si>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</si>
  <si>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</si>
  <si>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</si>
  <si>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</si>
  <si>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</si>
  <si>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</si>
  <si>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</si>
  <si>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</si>
  <si>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</si>
  <si>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</si>
  <si>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</si>
  <si>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</si>
  <si>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</si>
  <si>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</si>
  <si>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</si>
  <si>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</si>
  <si>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</si>
  <si>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</si>
  <si>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</si>
  <si>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</si>
  <si>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</si>
  <si>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</si>
  <si>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</si>
  <si>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</si>
  <si>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</si>
  <si>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</si>
  <si>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</si>
  <si>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</si>
  <si>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</si>
  <si>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</si>
  <si>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</si>
  <si>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</si>
  <si>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</si>
  <si>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</si>
  <si>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</si>
  <si>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</si>
  <si>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</si>
  <si>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</si>
  <si>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</si>
  <si>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</si>
  <si>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</si>
  <si>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</si>
  <si>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</si>
  <si>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</si>
  <si>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</si>
  <si>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</si>
  <si>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</si>
  <si>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</si>
  <si>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</si>
  <si>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</si>
  <si>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</si>
  <si>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</si>
  <si>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</si>
  <si>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</si>
  <si>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</si>
  <si>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</si>
  <si>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</si>
  <si>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</si>
  <si>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</si>
  <si>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</si>
  <si>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</si>
  <si>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</si>
  <si>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</si>
  <si>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</si>
  <si>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</si>
  <si>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</si>
  <si>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</si>
  <si>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</si>
  <si>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</si>
  <si>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</si>
  <si>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</si>
  <si>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</si>
  <si>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</si>
  <si>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</si>
  <si>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</si>
  <si>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</si>
  <si>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</si>
  <si>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</si>
  <si>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</si>
  <si>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</si>
  <si>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</si>
  <si>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</si>
  <si>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</si>
  <si>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</si>
  <si>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</si>
  <si>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</si>
  <si>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</si>
  <si>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</si>
  <si>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</si>
  <si>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</si>
  <si>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</si>
  <si>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</si>
  <si>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</si>
  <si>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</si>
  <si>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</si>
  <si>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</si>
  <si>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</si>
  <si>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</si>
  <si>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</si>
  <si>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</si>
  <si>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</si>
  <si>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</si>
  <si>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</si>
  <si>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</si>
  <si>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</si>
  <si>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</si>
  <si>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</si>
  <si>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</si>
  <si>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</si>
  <si>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</si>
  <si>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</si>
  <si>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</si>
  <si>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</si>
  <si>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</si>
  <si>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</si>
  <si>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</si>
  <si>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</si>
  <si>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</si>
  <si>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</si>
  <si>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</si>
  <si>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</si>
  <si>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</si>
  <si>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</si>
  <si>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</si>
  <si>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</si>
  <si>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</si>
  <si>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</si>
  <si>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</si>
  <si>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</si>
  <si>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</si>
  <si>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</si>
  <si>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</si>
  <si>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</si>
  <si>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</si>
  <si>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</si>
  <si>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</si>
  <si>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</si>
  <si>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</si>
  <si>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</si>
  <si>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</si>
  <si>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</si>
  <si>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</si>
  <si>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</si>
  <si>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</si>
  <si>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</si>
  <si>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</si>
  <si>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</si>
  <si>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</si>
  <si>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</si>
  <si>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</si>
  <si>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</si>
  <si>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</si>
  <si>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</si>
  <si>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</si>
  <si>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</si>
  <si>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</si>
  <si>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</si>
  <si>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</si>
  <si>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</si>
  <si>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</si>
  <si>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</si>
  <si>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</si>
  <si>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</si>
  <si>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</si>
  <si>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</si>
  <si>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</si>
  <si>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</si>
  <si>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</si>
  <si>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</si>
  <si>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</si>
  <si>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</si>
  <si>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</si>
  <si>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</si>
  <si>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</si>
  <si>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</si>
  <si>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</si>
  <si>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</si>
  <si>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</si>
  <si>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</si>
  <si>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</si>
  <si>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</si>
  <si>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</si>
  <si>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</si>
  <si>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</si>
  <si>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</si>
  <si>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</si>
  <si>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</si>
  <si>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</si>
  <si>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</si>
  <si>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</si>
  <si>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</si>
  <si>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</si>
  <si>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</si>
  <si>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</si>
  <si>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</si>
  <si>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</si>
  <si>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</si>
  <si>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</si>
  <si>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</si>
  <si>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</si>
  <si>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</si>
  <si>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</si>
  <si>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</si>
  <si>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</si>
  <si>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</si>
  <si>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</si>
  <si>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</si>
  <si>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</si>
  <si>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</si>
  <si>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</si>
  <si>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</si>
  <si>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</si>
  <si>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</si>
  <si>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</si>
  <si>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</si>
  <si>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</si>
  <si>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</si>
  <si>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</si>
  <si>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</si>
  <si>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</si>
  <si>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</si>
  <si>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</si>
  <si>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</si>
  <si>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</si>
  <si>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</si>
  <si>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</si>
  <si>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</si>
  <si>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</si>
  <si>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</si>
  <si>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</si>
  <si>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</si>
  <si>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</si>
  <si>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</si>
  <si>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</si>
  <si>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</si>
  <si>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</si>
  <si>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</si>
  <si>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</si>
  <si>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</si>
  <si>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</si>
  <si>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</si>
  <si>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</si>
  <si>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</si>
  <si>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</si>
  <si>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</si>
  <si>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</si>
  <si>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</si>
  <si>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</si>
  <si>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</si>
  <si>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</si>
  <si>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</si>
  <si>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</si>
  <si>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</si>
  <si>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</si>
  <si>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</si>
  <si>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</si>
  <si>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</si>
  <si>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</si>
  <si>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</si>
  <si>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</si>
  <si>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</si>
  <si>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</si>
  <si>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</si>
  <si>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</si>
  <si>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</si>
  <si>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</si>
  <si>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</si>
  <si>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</si>
  <si>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</si>
  <si>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</si>
  <si>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</si>
  <si>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</si>
  <si>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</si>
  <si>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</si>
  <si>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</si>
  <si>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</si>
  <si>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</si>
  <si>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</si>
  <si>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</si>
  <si>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</si>
  <si>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</si>
  <si>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</si>
  <si>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</si>
  <si>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</si>
  <si>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</si>
  <si>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</si>
  <si>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</si>
  <si>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</si>
  <si>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</si>
  <si>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</si>
  <si>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</si>
  <si>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</si>
  <si>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</si>
  <si>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</si>
  <si>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</si>
  <si>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</si>
  <si>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</si>
  <si>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</si>
  <si>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</si>
  <si>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</si>
  <si>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</si>
  <si>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</si>
  <si>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</si>
  <si>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</si>
  <si>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</si>
  <si>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</si>
  <si>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</si>
  <si>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</si>
  <si>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</si>
  <si>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</si>
  <si>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</si>
  <si>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</si>
  <si>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</si>
  <si>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</si>
  <si>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</si>
  <si>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</si>
  <si>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</si>
  <si>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</si>
  <si>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</si>
  <si>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</si>
  <si>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</si>
  <si>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</si>
  <si>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</si>
  <si>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</si>
  <si>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</si>
  <si>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</si>
  <si>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</si>
  <si>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</si>
  <si>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</si>
  <si>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</si>
  <si>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</si>
  <si>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</si>
  <si>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</si>
  <si>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</si>
  <si>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</si>
  <si>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</si>
  <si>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</si>
  <si>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</si>
  <si>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</si>
  <si>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</si>
  <si>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</si>
  <si>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</si>
  <si>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</si>
  <si>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</si>
  <si>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</si>
  <si>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</si>
  <si>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</si>
  <si>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</si>
  <si>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</si>
  <si>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</si>
  <si>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</si>
  <si>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</si>
  <si>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</si>
  <si>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</si>
  <si>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</si>
  <si>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</si>
  <si>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</si>
  <si>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</si>
  <si>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</si>
  <si>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</si>
  <si>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</si>
  <si>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</si>
  <si>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</si>
  <si>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</si>
  <si>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</si>
  <si>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</si>
  <si>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</si>
  <si>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</si>
  <si>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</si>
  <si>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</si>
  <si>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</si>
  <si>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</si>
  <si>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</si>
  <si>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</si>
  <si>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</si>
  <si>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</si>
  <si>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</si>
  <si>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</si>
  <si>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</si>
  <si>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</si>
  <si>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</si>
  <si>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</si>
  <si>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</si>
  <si>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</si>
  <si>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</si>
  <si>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</si>
  <si>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</si>
  <si>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</si>
  <si>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</si>
  <si>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</si>
  <si>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</si>
  <si>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</si>
  <si>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</si>
  <si>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</si>
  <si>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</si>
  <si>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</si>
  <si>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</si>
  <si>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</si>
  <si>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</si>
  <si>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</si>
  <si>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</si>
  <si>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</si>
  <si>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</si>
  <si>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</si>
  <si>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</si>
  <si>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</si>
  <si>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</si>
  <si>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</si>
  <si>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</si>
  <si>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</si>
  <si>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</si>
  <si>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</si>
  <si>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</si>
  <si>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</si>
  <si>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</si>
  <si>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</si>
  <si>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</si>
  <si>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</si>
  <si>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</si>
  <si>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</si>
  <si>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</si>
  <si>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</si>
  <si>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</si>
  <si>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</si>
  <si>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</si>
  <si>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</si>
  <si>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</si>
  <si>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</si>
  <si>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</si>
  <si>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</si>
  <si>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</si>
  <si>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</si>
  <si>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</si>
  <si>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</si>
  <si>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</si>
  <si>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</si>
  <si>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</si>
  <si>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</si>
  <si>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</si>
  <si>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</si>
  <si>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</si>
  <si>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</si>
  <si>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</si>
  <si>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</si>
  <si>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</si>
  <si>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</si>
  <si>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</si>
  <si>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</si>
  <si>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</si>
  <si>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</si>
  <si>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</si>
  <si>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</si>
  <si>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</si>
  <si>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</si>
  <si>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</si>
  <si>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</si>
  <si>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</si>
  <si>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</si>
  <si>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</si>
  <si>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</si>
  <si>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</si>
  <si>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</si>
  <si>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</si>
  <si>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</si>
  <si>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</si>
  <si>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</si>
  <si>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</si>
  <si>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</si>
  <si>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</si>
  <si>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</si>
  <si>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</si>
  <si>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</si>
  <si>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</si>
  <si>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</si>
  <si>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</si>
  <si>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</si>
  <si>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</si>
  <si>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</si>
  <si>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</si>
  <si>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</si>
  <si>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</si>
  <si>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</si>
  <si>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</si>
  <si>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</si>
  <si>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</si>
  <si>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</si>
  <si>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</si>
  <si>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</si>
  <si>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</si>
  <si>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</si>
  <si>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</si>
  <si>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</si>
  <si>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</si>
  <si>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</si>
  <si>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</si>
  <si>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</si>
  <si>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</si>
  <si>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</si>
  <si>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</si>
  <si>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</si>
  <si>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</si>
  <si>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</si>
  <si>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</si>
  <si>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</si>
  <si>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</si>
  <si>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</si>
  <si>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</si>
  <si>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</si>
  <si>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</si>
  <si>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</si>
  <si>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</si>
  <si>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</si>
  <si>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</si>
  <si>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</si>
  <si>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</si>
  <si>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</si>
  <si>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</si>
  <si>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</si>
  <si>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</si>
  <si>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</si>
  <si>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</si>
  <si>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</si>
  <si>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</si>
  <si>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</si>
  <si>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</si>
  <si>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</si>
  <si>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</si>
  <si>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</si>
  <si>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</si>
  <si>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</si>
  <si>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</si>
  <si>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</si>
  <si>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</si>
  <si>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</si>
  <si>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</si>
  <si>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</si>
  <si>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</si>
  <si>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</si>
  <si>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</si>
  <si>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</si>
  <si>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</si>
  <si>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</si>
  <si>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</si>
  <si>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</si>
  <si>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</si>
  <si>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</si>
  <si>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</si>
  <si>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</si>
  <si>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</si>
  <si>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</si>
  <si>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</si>
  <si>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</si>
  <si>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</si>
  <si>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</si>
  <si>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</si>
  <si>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</si>
  <si>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</si>
  <si>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</si>
  <si>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</si>
  <si>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</si>
  <si>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</si>
  <si>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</si>
  <si>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</si>
  <si>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</si>
  <si>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</si>
  <si>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</si>
  <si>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</si>
  <si>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</si>
  <si>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</si>
  <si>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</si>
  <si>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</si>
  <si>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</si>
  <si>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</si>
  <si>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</si>
  <si>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</si>
  <si>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</si>
  <si>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</si>
  <si>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</si>
  <si>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</si>
  <si>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</si>
  <si>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</si>
  <si>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</si>
  <si>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</si>
  <si>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</si>
  <si>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</si>
  <si>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</si>
  <si>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</si>
  <si>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</si>
  <si>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</si>
  <si>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</si>
  <si>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</si>
  <si>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</si>
  <si>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</si>
  <si>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</si>
  <si>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</si>
  <si>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</si>
  <si>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</si>
  <si>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</si>
  <si>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</si>
  <si>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</si>
  <si>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</si>
  <si>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</si>
  <si>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</si>
  <si>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</si>
  <si>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</si>
  <si>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</si>
  <si>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</si>
  <si>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</si>
  <si>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</si>
  <si>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</si>
  <si>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</si>
  <si>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</si>
  <si>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</si>
  <si>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</si>
  <si>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</si>
  <si>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</si>
  <si>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</si>
  <si>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</si>
  <si>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</si>
  <si>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</si>
  <si>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</si>
  <si>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</si>
  <si>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</si>
  <si>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</si>
  <si>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</si>
  <si>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</si>
  <si>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</si>
  <si>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</si>
  <si>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</si>
  <si>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</si>
  <si>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</si>
  <si>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</si>
  <si>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</si>
  <si>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</si>
  <si>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</si>
  <si>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</si>
  <si>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</si>
  <si>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</si>
  <si>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</si>
  <si>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</si>
  <si>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</si>
  <si>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</si>
  <si>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</si>
  <si>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</si>
  <si>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</si>
  <si>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</si>
  <si>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</si>
  <si>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</si>
  <si>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</si>
  <si>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</si>
  <si>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</si>
  <si>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</si>
  <si>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</si>
  <si>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</si>
  <si>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</si>
  <si>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</si>
  <si>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</si>
  <si>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</si>
  <si>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</si>
  <si>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</si>
  <si>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</si>
  <si>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</si>
  <si>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</si>
  <si>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</si>
  <si>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</si>
  <si>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</si>
  <si>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</si>
  <si>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</si>
  <si>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</si>
  <si>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</si>
  <si>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</si>
  <si>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</si>
  <si>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</si>
  <si>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</si>
  <si>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</si>
  <si>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</si>
  <si>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</si>
  <si>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</si>
  <si>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</si>
  <si>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</si>
  <si>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</si>
  <si>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</si>
  <si>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</si>
  <si>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</si>
  <si>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</si>
  <si>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</si>
  <si>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</si>
  <si>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</si>
  <si>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</si>
  <si>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</si>
  <si>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</si>
  <si>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</si>
  <si>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</si>
  <si>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</si>
  <si>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</si>
  <si>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</si>
  <si>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</si>
  <si>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</si>
  <si>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</si>
  <si>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</si>
  <si>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</si>
  <si>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</si>
  <si>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</si>
  <si>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</si>
  <si>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</si>
  <si>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</si>
  <si>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</si>
  <si>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</si>
  <si>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</si>
  <si>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</si>
  <si>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</si>
  <si>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</si>
  <si>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</si>
  <si>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</si>
  <si>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</si>
  <si>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</si>
  <si>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</si>
  <si>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</si>
  <si>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</si>
  <si>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</si>
  <si>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</si>
  <si>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</si>
  <si>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</si>
  <si>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</si>
  <si>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</si>
  <si>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</si>
  <si>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</si>
  <si>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</si>
  <si>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</si>
  <si>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</si>
  <si>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</si>
  <si>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</si>
  <si>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</si>
  <si>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</si>
  <si>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</si>
  <si>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</si>
  <si>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</si>
  <si>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</si>
  <si>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</si>
  <si>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</si>
  <si>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</si>
  <si>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</si>
  <si>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</si>
  <si>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</si>
  <si>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</si>
  <si>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</si>
  <si>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</si>
  <si>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</si>
  <si>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</si>
  <si>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</si>
  <si>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</si>
  <si>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</si>
  <si>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</si>
  <si>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</si>
  <si>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</si>
  <si>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</si>
  <si>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</si>
  <si>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</si>
  <si>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</si>
  <si>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</si>
  <si>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</si>
  <si>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</si>
  <si>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</si>
  <si>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</si>
  <si>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</si>
  <si>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</si>
  <si>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</si>
  <si>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</si>
  <si>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</si>
  <si>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</si>
  <si>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</si>
  <si>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</si>
  <si>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</si>
  <si>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</si>
  <si>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</si>
  <si>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</si>
  <si>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</si>
  <si>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</si>
  <si>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</si>
  <si>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</si>
  <si>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</si>
  <si>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</si>
  <si>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</si>
  <si>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</si>
  <si>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</si>
  <si>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</si>
  <si>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</si>
  <si>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</si>
  <si>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</si>
  <si>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</si>
  <si>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</si>
  <si>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</si>
  <si>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</si>
  <si>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</si>
  <si>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</si>
  <si>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</si>
  <si>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</si>
  <si>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</si>
  <si>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</si>
  <si>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</si>
  <si>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</si>
  <si>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</si>
  <si>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</si>
  <si>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</si>
  <si>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</si>
  <si>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</si>
  <si>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</si>
  <si>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</si>
  <si>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</si>
  <si>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</si>
  <si>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</si>
  <si>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</si>
  <si>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</si>
  <si>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</si>
  <si>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</si>
  <si>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</si>
  <si>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</si>
  <si>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</si>
  <si>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</si>
  <si>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</si>
  <si>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</si>
  <si>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</si>
  <si>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</si>
  <si>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</si>
  <si>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</si>
  <si>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</si>
  <si>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</si>
  <si>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</si>
  <si>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</si>
  <si>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</si>
  <si>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</si>
  <si>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</si>
  <si>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</si>
  <si>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</si>
  <si>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</si>
  <si>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</si>
  <si>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</si>
  <si>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</si>
  <si>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</si>
  <si>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</si>
  <si>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</si>
  <si>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</si>
  <si>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</si>
  <si>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</si>
  <si>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</si>
  <si>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</si>
  <si>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</si>
  <si>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</si>
  <si>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</si>
  <si>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</si>
  <si>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</si>
  <si>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</si>
  <si>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</si>
  <si>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</si>
  <si>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</si>
  <si>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</si>
  <si>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</si>
  <si>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</si>
  <si>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</si>
  <si>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</si>
  <si>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</si>
  <si>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</si>
  <si>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</si>
  <si>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</si>
  <si>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</si>
  <si>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</si>
  <si>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</si>
  <si>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</si>
  <si>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</si>
  <si>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</si>
  <si>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</si>
  <si>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</si>
  <si>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</si>
  <si>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</si>
  <si>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</si>
  <si>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</si>
  <si>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</si>
  <si>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</si>
  <si>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</si>
  <si>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</si>
  <si>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</si>
  <si>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</si>
  <si>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</si>
  <si>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</si>
  <si>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</si>
  <si>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</si>
  <si>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</si>
  <si>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</si>
  <si>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</si>
  <si>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</si>
  <si>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</si>
  <si>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</si>
  <si>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</si>
  <si>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</si>
  <si>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</si>
  <si>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</si>
  <si>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</si>
  <si>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</si>
  <si>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</si>
  <si>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</si>
  <si>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</si>
  <si>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</si>
  <si>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</si>
  <si>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</si>
  <si>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</si>
  <si>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</si>
  <si>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</si>
  <si>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</si>
  <si>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</si>
  <si>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</si>
  <si>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</si>
  <si>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</si>
  <si>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</si>
  <si>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</si>
  <si>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</si>
  <si>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</si>
  <si>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</si>
  <si>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</si>
  <si>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</si>
  <si>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</si>
  <si>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</si>
  <si>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</si>
  <si>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</si>
  <si>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</si>
  <si>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</si>
  <si>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</si>
  <si>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</si>
  <si>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</si>
  <si>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</si>
  <si>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</si>
  <si>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</si>
  <si>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</si>
  <si>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</si>
  <si>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</si>
  <si>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</si>
  <si>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</si>
  <si>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</si>
  <si>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</si>
  <si>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</si>
  <si>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</si>
  <si>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</si>
  <si>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</si>
  <si>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</si>
  <si>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</si>
  <si>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</si>
  <si>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</si>
  <si>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</si>
  <si>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</si>
  <si>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</si>
  <si>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</si>
  <si>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</si>
  <si>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</si>
  <si>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</si>
  <si>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</si>
  <si>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</si>
  <si>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</si>
  <si>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</si>
  <si>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</si>
  <si>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</si>
  <si>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</si>
  <si>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</si>
  <si>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</si>
  <si>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</si>
  <si>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</si>
  <si>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</si>
  <si>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</si>
  <si>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</si>
  <si>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</si>
  <si>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</si>
  <si>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</si>
  <si>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</si>
  <si>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</si>
  <si>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</si>
  <si>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</si>
  <si>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</si>
  <si>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</si>
  <si>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</si>
  <si>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</si>
  <si>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</si>
  <si>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</si>
  <si>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</si>
  <si>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</si>
  <si>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</si>
  <si>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</si>
  <si>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</si>
  <si>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</si>
  <si>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</si>
  <si>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</si>
  <si>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</si>
  <si>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</si>
  <si>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</si>
  <si>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</si>
  <si>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</si>
  <si>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</si>
  <si>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</si>
  <si>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</si>
  <si>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</si>
  <si>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</si>
  <si>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</si>
  <si>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</si>
  <si>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</si>
  <si>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</si>
  <si>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</si>
  <si>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</si>
  <si>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</si>
  <si>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</si>
  <si>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</si>
  <si>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</si>
  <si>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</si>
  <si>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</si>
  <si>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</si>
  <si>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</si>
  <si>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</si>
  <si>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</si>
  <si>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</si>
  <si>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</si>
  <si>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</si>
  <si>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</si>
  <si>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</si>
  <si>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</si>
  <si>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</si>
  <si>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</si>
  <si>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</si>
  <si>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</si>
  <si>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</si>
  <si>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</si>
  <si>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</si>
  <si>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</si>
  <si>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</si>
  <si>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</si>
  <si>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</si>
  <si>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</si>
  <si>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</si>
  <si>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</si>
  <si>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</si>
  <si>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</si>
  <si>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</si>
  <si>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</si>
  <si>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</si>
  <si>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</si>
  <si>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</si>
  <si>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</si>
  <si>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</si>
  <si>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</si>
  <si>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</si>
  <si>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</si>
  <si>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</si>
  <si>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</si>
  <si>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</si>
  <si>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</si>
  <si>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</si>
  <si>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</si>
  <si>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</si>
  <si>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</si>
  <si>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</si>
  <si>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</si>
  <si>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</si>
  <si>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</si>
  <si>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</si>
  <si>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</si>
  <si>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</si>
  <si>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</si>
  <si>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</si>
  <si>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</si>
  <si>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</si>
  <si>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</si>
  <si>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</si>
  <si>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</si>
  <si>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</si>
  <si>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</si>
  <si>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</si>
  <si>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</si>
  <si>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</si>
  <si>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</si>
  <si>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</si>
  <si>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</si>
  <si>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</si>
  <si>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</si>
  <si>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</si>
  <si>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</si>
  <si>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</si>
  <si>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</si>
  <si>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</si>
  <si>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</si>
  <si>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</si>
  <si>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</si>
  <si>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</si>
  <si>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</si>
  <si>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</si>
  <si>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</si>
  <si>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</si>
  <si>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</si>
  <si>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</si>
  <si>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</si>
  <si>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</si>
  <si>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</si>
  <si>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</si>
  <si>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</si>
  <si>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</si>
  <si>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</si>
  <si>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</si>
  <si>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</si>
  <si>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</si>
  <si>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</si>
  <si>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</si>
  <si>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</si>
  <si>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</si>
  <si>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</si>
  <si>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</si>
  <si>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</si>
  <si>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</si>
  <si>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</si>
  <si>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</si>
  <si>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</si>
  <si>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</si>
  <si>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</si>
  <si>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</si>
  <si>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</si>
  <si>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</si>
  <si>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</si>
  <si>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</si>
  <si>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</si>
  <si>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</si>
  <si>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</si>
  <si>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</si>
  <si>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</si>
  <si>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</si>
  <si>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</si>
  <si>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</si>
  <si>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</si>
  <si>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</si>
  <si>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</si>
  <si>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</si>
  <si>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</si>
  <si>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</si>
  <si>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</si>
  <si>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</si>
  <si>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</si>
  <si>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</si>
  <si>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</si>
  <si>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</si>
  <si>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</si>
  <si>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</si>
  <si>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</si>
  <si>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</si>
  <si>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</si>
  <si>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</si>
  <si>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</si>
  <si>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</si>
  <si>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</si>
  <si>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</si>
  <si>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</si>
  <si>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</si>
  <si>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</si>
  <si>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</si>
  <si>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</si>
  <si>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</si>
  <si>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</si>
  <si>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</si>
  <si>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</si>
  <si>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</si>
  <si>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</si>
  <si>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</si>
  <si>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</si>
  <si>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</si>
  <si>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</si>
  <si>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</si>
  <si>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</si>
  <si>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</si>
  <si>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</si>
  <si>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</si>
  <si>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</si>
  <si>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</si>
  <si>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</si>
  <si>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</si>
  <si>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</si>
  <si>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</si>
  <si>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</si>
  <si>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</si>
  <si>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</si>
  <si>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</si>
  <si>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</si>
  <si>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</si>
  <si>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</si>
  <si>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</si>
  <si>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</si>
  <si>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</si>
  <si>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</si>
  <si>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</si>
  <si>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</si>
  <si>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</si>
  <si>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</si>
  <si>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</si>
  <si>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</si>
  <si>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</si>
  <si>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</si>
  <si>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</si>
  <si>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</si>
  <si>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</si>
  <si>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</si>
  <si>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</si>
  <si>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</si>
  <si>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</si>
  <si>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</si>
  <si>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</si>
  <si>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</si>
  <si>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</si>
  <si>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</si>
  <si>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</si>
  <si>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</si>
  <si>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</si>
  <si>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</si>
  <si>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</si>
  <si>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</si>
  <si>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</si>
  <si>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</si>
  <si>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</si>
  <si>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</si>
  <si>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</si>
  <si>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</si>
  <si>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</si>
  <si>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</si>
  <si>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</si>
  <si>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</si>
  <si>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</si>
  <si>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</si>
  <si>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</si>
  <si>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</si>
  <si>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</si>
  <si>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</si>
  <si>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</si>
  <si>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</si>
  <si>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</si>
  <si>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</si>
  <si>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</si>
  <si>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</si>
  <si>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</si>
  <si>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</si>
  <si>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</si>
  <si>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</si>
  <si>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</si>
  <si>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</si>
  <si>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</si>
  <si>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</si>
  <si>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</si>
  <si>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</si>
  <si>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</si>
  <si>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</si>
  <si>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</si>
  <si>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</si>
  <si>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</si>
  <si>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</si>
  <si>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</si>
  <si>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</si>
  <si>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</si>
  <si>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</si>
  <si>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</si>
  <si>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</si>
  <si>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</si>
  <si>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</si>
  <si>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</si>
  <si>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</si>
  <si>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</si>
  <si>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</si>
  <si>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</si>
  <si>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</si>
  <si>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</si>
  <si>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</si>
  <si>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</si>
  <si>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</si>
  <si>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</si>
  <si>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</si>
  <si>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</si>
  <si>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</si>
  <si>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</si>
  <si>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</si>
  <si>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</si>
  <si>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</si>
  <si>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</si>
  <si>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</si>
  <si>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</si>
  <si>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</si>
  <si>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</si>
  <si>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</si>
  <si>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</si>
  <si>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</si>
  <si>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</si>
  <si>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</si>
  <si>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</si>
  <si>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</si>
  <si>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</si>
  <si>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</si>
  <si>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</si>
  <si>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</si>
  <si>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</si>
  <si>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</si>
  <si>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</si>
  <si>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</si>
  <si>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</si>
  <si>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</si>
  <si>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</si>
  <si>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</si>
  <si>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</si>
  <si>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</si>
  <si>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</si>
  <si>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</si>
  <si>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</si>
  <si>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</si>
  <si>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</si>
  <si>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</si>
  <si>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</si>
  <si>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</si>
  <si>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</si>
  <si>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</si>
  <si>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</si>
  <si>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</si>
  <si>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</si>
  <si>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</si>
  <si>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</si>
  <si>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</si>
  <si>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</si>
  <si>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</si>
  <si>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</si>
  <si>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</si>
  <si>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</si>
  <si>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</si>
  <si>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</si>
  <si>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</si>
  <si>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</si>
  <si>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</si>
  <si>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</si>
  <si>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</si>
  <si>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</si>
  <si>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</si>
  <si>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</si>
  <si>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</si>
  <si>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</si>
  <si>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</si>
  <si>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</si>
  <si>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</si>
  <si>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</si>
  <si>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</si>
  <si>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</si>
  <si>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</si>
  <si>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</si>
  <si>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</si>
  <si>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</si>
  <si>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</si>
  <si>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</si>
  <si>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</si>
  <si>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</si>
  <si>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</si>
  <si>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</si>
  <si>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</si>
  <si>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</si>
  <si>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</si>
  <si>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</si>
  <si>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</si>
  <si>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</si>
  <si>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</si>
  <si>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</si>
  <si>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</si>
  <si>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</si>
  <si>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</si>
  <si>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</si>
  <si>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</si>
  <si>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</si>
  <si>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</si>
  <si>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</si>
  <si>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</si>
  <si>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</si>
  <si>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</si>
  <si>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</si>
  <si>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</si>
  <si>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</si>
  <si>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</si>
  <si>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</si>
  <si>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</si>
  <si>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</si>
  <si>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</si>
  <si>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</si>
  <si>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</si>
  <si>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</si>
  <si>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</si>
  <si>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</si>
  <si>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</si>
  <si>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</si>
  <si>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</si>
  <si>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</si>
  <si>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</si>
  <si>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</si>
  <si>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</si>
  <si>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</si>
  <si>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</si>
  <si>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</si>
  <si>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</si>
  <si>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</si>
  <si>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</si>
  <si>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</si>
  <si>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</si>
  <si>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</si>
  <si>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</si>
  <si>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</si>
  <si>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</si>
  <si>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</si>
  <si>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</si>
  <si>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</si>
  <si>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</si>
  <si>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</si>
  <si>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</si>
  <si>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</si>
  <si>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</si>
  <si>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</si>
  <si>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</si>
  <si>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</si>
  <si>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</si>
  <si>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</si>
  <si>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</si>
  <si>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</si>
  <si>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</si>
  <si>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</si>
  <si>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</si>
  <si>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</si>
  <si>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</si>
  <si>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</si>
  <si>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</si>
  <si>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</si>
  <si>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</si>
  <si>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</si>
  <si>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</si>
  <si>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</si>
  <si>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</si>
  <si>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</si>
  <si>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</si>
  <si>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</si>
  <si>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</si>
  <si>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</si>
  <si>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</si>
  <si>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</si>
  <si>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</si>
  <si>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</si>
  <si>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</si>
  <si>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</si>
  <si>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</si>
  <si>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</si>
  <si>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</si>
  <si>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</si>
  <si>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</si>
  <si>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</si>
  <si>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</si>
  <si>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</si>
  <si>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</si>
  <si>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</si>
  <si>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</si>
  <si>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</si>
  <si>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</si>
  <si>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</si>
  <si>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</si>
  <si>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</si>
  <si>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</si>
  <si>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</si>
  <si>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</si>
  <si>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</si>
  <si>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</si>
  <si>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</si>
  <si>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</si>
  <si>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</si>
  <si>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</si>
  <si>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</si>
  <si>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</si>
  <si>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</si>
  <si>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</si>
  <si>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</si>
  <si>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</si>
  <si>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</si>
  <si>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</si>
  <si>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</si>
  <si>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</si>
  <si>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</si>
  <si>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</si>
  <si>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</si>
  <si>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</si>
  <si>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</si>
  <si>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</si>
  <si>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</si>
  <si>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</si>
  <si>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</si>
  <si>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</si>
  <si>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</si>
  <si>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</si>
  <si>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</si>
  <si>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</si>
  <si>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</si>
  <si>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</si>
  <si>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</si>
  <si>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</si>
  <si>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</si>
  <si>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</si>
  <si>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</si>
  <si>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</si>
  <si>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</si>
  <si>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</si>
  <si>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</si>
  <si>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</si>
  <si>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</si>
  <si>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</si>
  <si>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</si>
  <si>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</si>
  <si>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</si>
  <si>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</si>
  <si>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</si>
  <si>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</si>
  <si>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</si>
  <si>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</si>
  <si>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</si>
  <si>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</si>
  <si>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</si>
  <si>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</si>
  <si>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</si>
  <si>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</si>
  <si>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</si>
  <si>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</si>
  <si>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</si>
  <si>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</si>
  <si>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</si>
  <si>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</si>
  <si>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</si>
  <si>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</si>
  <si>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</si>
  <si>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</si>
  <si>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</si>
  <si>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</si>
  <si>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</si>
  <si>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</si>
  <si>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</si>
  <si>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</si>
  <si>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</si>
  <si>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</si>
  <si>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</si>
  <si>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</si>
  <si>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</si>
  <si>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</si>
  <si>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</si>
  <si>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</si>
  <si>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</si>
  <si>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</si>
  <si>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</si>
  <si>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</si>
  <si>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</si>
  <si>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</si>
  <si>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</si>
  <si>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</si>
  <si>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</si>
  <si>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</si>
  <si>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</si>
  <si>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</si>
  <si>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</si>
  <si>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</si>
  <si>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</si>
  <si>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</si>
  <si>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</si>
  <si>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</si>
  <si>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</si>
  <si>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</si>
  <si>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</si>
  <si>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</si>
  <si>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</si>
  <si>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</si>
  <si>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</si>
  <si>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</si>
  <si>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</si>
  <si>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</si>
  <si>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</si>
  <si>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</si>
  <si>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</si>
  <si>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</si>
  <si>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</si>
  <si>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</si>
  <si>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</si>
  <si>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</si>
  <si>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</si>
  <si>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</si>
  <si>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</si>
  <si>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</si>
  <si>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</si>
  <si>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</si>
  <si>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</si>
  <si>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</si>
  <si>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</si>
  <si>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</si>
  <si>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</si>
  <si>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</si>
  <si>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</si>
  <si>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</si>
  <si>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</si>
  <si>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</si>
  <si>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</si>
  <si>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</si>
  <si>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</si>
  <si>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</si>
  <si>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</si>
  <si>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</si>
  <si>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</si>
  <si>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</si>
  <si>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</si>
  <si>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</si>
  <si>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</si>
  <si>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</si>
  <si>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</si>
  <si>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</si>
  <si>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</si>
  <si>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</si>
  <si>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</si>
  <si>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</si>
  <si>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</si>
  <si>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</si>
  <si>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</si>
  <si>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</si>
  <si>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</si>
  <si>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</si>
  <si>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</si>
  <si>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</si>
  <si>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</si>
  <si>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</si>
  <si>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</si>
  <si>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</si>
  <si>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</si>
  <si>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</si>
  <si>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</si>
  <si>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</si>
  <si>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</si>
  <si>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</si>
  <si>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</si>
  <si>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</si>
  <si>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</si>
  <si>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</si>
  <si>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</si>
  <si>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</si>
  <si>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</si>
  <si>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</si>
  <si>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</si>
  <si>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</si>
  <si>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</si>
  <si>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</si>
  <si>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</si>
  <si>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</si>
  <si>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</si>
  <si>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</si>
  <si>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</si>
  <si>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</si>
  <si>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</si>
  <si>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</si>
  <si>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</si>
  <si>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</si>
  <si>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</si>
  <si>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</si>
  <si>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</si>
  <si>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</si>
  <si>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</si>
  <si>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</si>
  <si>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</si>
  <si>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</si>
  <si>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</si>
  <si>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</si>
  <si>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</si>
  <si>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</si>
  <si>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</si>
  <si>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</si>
  <si>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</si>
  <si>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</si>
  <si>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</si>
  <si>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</si>
  <si>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</si>
  <si>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</si>
  <si>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</si>
  <si>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</si>
  <si>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</si>
  <si>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</si>
  <si>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</si>
  <si>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</si>
  <si>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</si>
  <si>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</si>
  <si>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</si>
  <si>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</si>
  <si>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</si>
  <si>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</si>
  <si>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</si>
  <si>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</si>
  <si>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</si>
  <si>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</si>
  <si>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</si>
  <si>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</si>
  <si>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</si>
  <si>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</si>
  <si>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</si>
  <si>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</si>
  <si>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</si>
  <si>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</si>
  <si>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</si>
  <si>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</si>
  <si>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</si>
  <si>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</si>
  <si>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</si>
  <si>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</si>
  <si>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</si>
  <si>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</si>
  <si>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</si>
  <si>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</si>
  <si>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</si>
  <si>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</si>
  <si>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</si>
  <si>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</si>
  <si>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</si>
  <si>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</si>
  <si>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</si>
  <si>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</si>
  <si>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</si>
  <si>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</si>
  <si>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</si>
  <si>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</si>
  <si>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</si>
  <si>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</si>
  <si>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</si>
  <si>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</si>
  <si>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</si>
  <si>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</si>
  <si>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</si>
  <si>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</si>
  <si>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</si>
  <si>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</si>
  <si>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</si>
  <si>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</si>
  <si>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</si>
  <si>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</si>
  <si>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</si>
  <si>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</si>
  <si>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</si>
  <si>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</si>
  <si>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</si>
  <si>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</si>
  <si>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</si>
  <si>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</si>
  <si>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</si>
  <si>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</si>
  <si>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</si>
  <si>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</si>
  <si>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</si>
  <si>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</si>
  <si>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</si>
  <si>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</si>
  <si>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</si>
  <si>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</si>
  <si>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</si>
  <si>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</si>
  <si>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</si>
  <si>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</si>
  <si>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</si>
  <si>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</si>
  <si>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</si>
  <si>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</si>
  <si>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</si>
  <si>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</si>
  <si>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</si>
  <si>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</si>
  <si>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</si>
  <si>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</si>
  <si>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</si>
  <si>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</si>
  <si>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</si>
  <si>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</si>
  <si>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</si>
  <si>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</si>
  <si>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</si>
  <si>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</si>
  <si>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</si>
  <si>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</si>
  <si>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</si>
  <si>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</si>
  <si>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</si>
  <si>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</si>
  <si>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</si>
  <si>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</si>
  <si>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</si>
  <si>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</si>
  <si>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</si>
  <si>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</si>
  <si>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</si>
  <si>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</si>
  <si>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</si>
  <si>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</si>
  <si>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</si>
  <si>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</si>
  <si>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</si>
  <si>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</si>
  <si>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</si>
  <si>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</si>
  <si>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</si>
  <si>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</si>
  <si>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</si>
  <si>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</si>
  <si>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</si>
  <si>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</si>
  <si>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</si>
  <si>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</si>
  <si>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</si>
  <si>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</si>
  <si>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</si>
  <si>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</si>
  <si>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</si>
  <si>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</si>
  <si>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</si>
  <si>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</si>
  <si>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</si>
  <si>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</si>
  <si>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</si>
  <si>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</si>
  <si>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</si>
  <si>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</si>
  <si>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</si>
  <si>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</si>
  <si>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</si>
  <si>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</si>
  <si>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</si>
  <si>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</si>
  <si>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</si>
  <si>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</si>
  <si>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</si>
  <si>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</si>
  <si>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</si>
  <si>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</si>
  <si>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</si>
  <si>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</si>
  <si>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</si>
  <si>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</si>
  <si>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</si>
  <si>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</si>
  <si>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</si>
  <si>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</si>
  <si>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</si>
  <si>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</si>
  <si>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</si>
  <si>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</si>
  <si>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</si>
  <si>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</si>
  <si>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</si>
  <si>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</si>
  <si>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</si>
  <si>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</si>
  <si>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</si>
  <si>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</si>
  <si>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</si>
  <si>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</si>
  <si>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</si>
  <si>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</si>
  <si>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</si>
  <si>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</si>
  <si>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</si>
  <si>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</si>
  <si>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</si>
  <si>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</si>
  <si>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</si>
  <si>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</si>
  <si>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</si>
  <si>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</si>
  <si>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</si>
  <si>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</si>
  <si>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</si>
  <si>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</si>
  <si>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</si>
  <si>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</si>
  <si>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</si>
  <si>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</si>
  <si>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</si>
  <si>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</si>
  <si>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</si>
  <si>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</si>
  <si>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</si>
  <si>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</si>
  <si>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</si>
  <si>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</si>
  <si>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</si>
  <si>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</si>
  <si>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</si>
  <si>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</si>
  <si>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</si>
  <si>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</si>
  <si>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</si>
  <si>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</si>
  <si>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</si>
  <si>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</si>
  <si>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</si>
  <si>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</si>
  <si>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</si>
  <si>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</si>
  <si>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</si>
  <si>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</si>
  <si>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</si>
  <si>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</si>
  <si>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</si>
  <si>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</si>
  <si>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</si>
  <si>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</si>
  <si>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</si>
  <si>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</si>
  <si>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</si>
  <si>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</si>
  <si>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</si>
  <si>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</si>
  <si>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</si>
  <si>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</si>
  <si>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</si>
  <si>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</si>
  <si>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</si>
  <si>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</si>
  <si>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</si>
  <si>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</si>
  <si>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</si>
  <si>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</si>
  <si>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</si>
  <si>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</si>
  <si>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</si>
  <si>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</si>
  <si>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</si>
  <si>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</si>
  <si>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</si>
  <si>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</si>
  <si>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</si>
  <si>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</si>
  <si>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</si>
  <si>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</si>
  <si>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</si>
  <si>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</si>
  <si>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</si>
  <si>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</si>
  <si>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</si>
  <si>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</si>
  <si>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</si>
  <si>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</si>
  <si>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</si>
  <si>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</si>
  <si>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</si>
  <si>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</si>
  <si>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</si>
  <si>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</si>
  <si>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</si>
  <si>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</si>
  <si>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</si>
  <si>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</si>
  <si>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</si>
  <si>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</si>
  <si>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</si>
  <si>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</si>
  <si>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</si>
  <si>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</si>
  <si>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</si>
  <si>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</si>
  <si>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</si>
  <si>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</si>
  <si>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</si>
  <si>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</si>
  <si>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</si>
  <si>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</si>
  <si>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</si>
  <si>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</si>
  <si>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</si>
  <si>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</si>
  <si>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</si>
  <si>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</si>
  <si>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</si>
  <si>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</si>
  <si>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</si>
  <si>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</si>
  <si>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</si>
  <si>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</si>
  <si>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</si>
  <si>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</si>
  <si>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</si>
  <si>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</si>
  <si>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</si>
  <si>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</si>
  <si>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</si>
  <si>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</si>
  <si>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</si>
  <si>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</si>
  <si>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</si>
  <si>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</si>
  <si>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</si>
  <si>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</si>
  <si>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</si>
  <si>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</si>
  <si>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</si>
  <si>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</si>
  <si>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</si>
  <si>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</si>
  <si>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</si>
  <si>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</si>
  <si>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</si>
  <si>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</si>
  <si>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</si>
  <si>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</si>
  <si>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</si>
  <si>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</si>
  <si>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</si>
  <si>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</si>
  <si>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</si>
  <si>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</si>
  <si>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</si>
  <si>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</si>
  <si>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</si>
  <si>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</si>
  <si>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</si>
  <si>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</si>
  <si>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</si>
  <si>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</si>
  <si>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</si>
  <si>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</si>
  <si>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</si>
  <si>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</si>
  <si>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</si>
  <si>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</si>
  <si>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</si>
  <si>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</si>
  <si>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</si>
  <si>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</si>
  <si>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</si>
  <si>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</si>
  <si>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</si>
  <si>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</si>
  <si>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</si>
  <si>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</si>
  <si>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</si>
  <si>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</si>
  <si>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</si>
  <si>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</si>
  <si>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</si>
  <si>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</si>
  <si>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</si>
  <si>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</si>
  <si>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</si>
  <si>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</si>
  <si>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</si>
  <si>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</si>
  <si>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</si>
  <si>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</si>
  <si>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</si>
  <si>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</si>
  <si>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</si>
  <si>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</si>
  <si>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</si>
  <si>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</si>
  <si>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</si>
  <si>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</si>
  <si>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</si>
  <si>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</si>
  <si>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</si>
  <si>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</si>
  <si>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</si>
  <si>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</si>
  <si>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</si>
  <si>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</si>
  <si>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</si>
  <si>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</si>
  <si>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</si>
  <si>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</si>
  <si>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</si>
  <si>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</si>
  <si>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</si>
  <si>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</si>
  <si>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</si>
  <si>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</si>
  <si>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</si>
  <si>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</si>
  <si>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</si>
  <si>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</si>
  <si>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</si>
  <si>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</si>
  <si>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</si>
  <si>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</si>
  <si>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</si>
  <si>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</si>
  <si>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</si>
  <si>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</si>
  <si>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</si>
  <si>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</si>
  <si>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</si>
  <si>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</si>
  <si>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</si>
  <si>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</si>
  <si>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</si>
  <si>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</si>
  <si>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</si>
  <si>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</si>
  <si>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</si>
  <si>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</si>
  <si>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</si>
  <si>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</si>
  <si>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</si>
  <si>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</si>
  <si>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</si>
  <si>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</si>
  <si>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</si>
  <si>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</si>
  <si>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</si>
  <si>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</si>
  <si>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</si>
  <si>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</si>
  <si>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</si>
  <si>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</si>
  <si>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</si>
  <si>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</si>
  <si>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</si>
  <si>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</si>
  <si>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</si>
  <si>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</si>
  <si>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</si>
  <si>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</si>
  <si>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</si>
  <si>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</si>
  <si>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</si>
  <si>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</si>
  <si>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</si>
  <si>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</si>
  <si>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</si>
  <si>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</si>
  <si>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</si>
  <si>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</si>
  <si>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</si>
  <si>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</si>
  <si>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</si>
  <si>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</si>
  <si>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</si>
  <si>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</si>
  <si>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</si>
  <si>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</si>
  <si>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</si>
  <si>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</si>
  <si>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</si>
  <si>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</si>
  <si>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</si>
  <si>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</si>
  <si>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</si>
  <si>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</si>
  <si>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</si>
  <si>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</si>
  <si>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</si>
  <si>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</si>
  <si>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</si>
  <si>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</si>
  <si>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</si>
  <si>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</si>
  <si>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</si>
  <si>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</si>
  <si>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</si>
  <si>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</si>
  <si>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</si>
  <si>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</si>
  <si>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</si>
  <si>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</si>
  <si>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</si>
  <si>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</si>
  <si>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</si>
  <si>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</si>
  <si>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</si>
  <si>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</si>
  <si>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</si>
  <si>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</si>
  <si>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</si>
  <si>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</si>
  <si>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</si>
  <si>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</si>
  <si>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</si>
  <si>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</si>
  <si>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</si>
  <si>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</si>
  <si>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</si>
  <si>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</si>
  <si>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</si>
  <si>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</si>
  <si>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</si>
  <si>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</si>
  <si>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</si>
  <si>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</si>
  <si>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</si>
  <si>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</si>
  <si>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</si>
  <si>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</si>
  <si>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</si>
  <si>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</si>
  <si>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</si>
  <si>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</si>
  <si>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</si>
  <si>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</si>
  <si>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</si>
  <si>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</si>
  <si>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</si>
  <si>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</si>
  <si>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</si>
  <si>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</si>
  <si>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</si>
  <si>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</si>
  <si>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</si>
  <si>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</si>
  <si>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</si>
  <si>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</si>
  <si>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</si>
  <si>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</si>
  <si>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</si>
  <si>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</si>
  <si>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</si>
  <si>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</si>
  <si>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</si>
  <si>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</si>
  <si>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</si>
  <si>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</si>
  <si>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</si>
  <si>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</si>
  <si>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</si>
  <si>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</si>
  <si>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</si>
  <si>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</si>
  <si>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</si>
  <si>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</si>
  <si>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</si>
  <si>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</si>
  <si>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</si>
  <si>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</si>
  <si>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</si>
  <si>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</si>
  <si>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</si>
  <si>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</si>
  <si>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</si>
  <si>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</si>
  <si>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</si>
  <si>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</si>
  <si>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</si>
  <si>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</si>
  <si>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</si>
  <si>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</si>
  <si>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</si>
  <si>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</si>
  <si>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</si>
  <si>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</si>
  <si>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</si>
  <si>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</si>
  <si>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</si>
  <si>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</si>
  <si>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</si>
  <si>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</si>
  <si>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</si>
  <si>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</si>
  <si>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</si>
  <si>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</si>
  <si>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</si>
  <si>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</si>
  <si>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</si>
  <si>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</si>
  <si>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</si>
  <si>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</si>
  <si>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</si>
  <si>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</si>
  <si>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</si>
  <si>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</si>
  <si>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</si>
  <si>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</si>
  <si>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</si>
  <si>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</si>
  <si>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</si>
  <si>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</si>
  <si>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</si>
  <si>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</si>
  <si>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</si>
  <si>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</si>
  <si>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</si>
  <si>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</si>
  <si>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</si>
  <si>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</si>
  <si>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</si>
  <si>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</si>
  <si>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</si>
  <si>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</si>
  <si>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</si>
  <si>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</si>
  <si>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</si>
  <si>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</si>
  <si>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</si>
  <si>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</si>
  <si>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</si>
  <si>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</si>
  <si>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</si>
  <si>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</si>
  <si>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</si>
  <si>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</si>
  <si>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</si>
  <si>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</si>
  <si>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</si>
  <si>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</si>
  <si>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</si>
  <si>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</si>
  <si>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</si>
  <si>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</si>
  <si>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</si>
  <si>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</si>
  <si>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</si>
  <si>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</si>
  <si>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</si>
  <si>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</si>
  <si>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</si>
  <si>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</si>
  <si>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</si>
  <si>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</si>
  <si>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</si>
  <si>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</si>
  <si>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</si>
  <si>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</si>
  <si>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</si>
  <si>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</si>
  <si>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</si>
  <si>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</si>
  <si>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</si>
  <si>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</si>
  <si>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</si>
  <si>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</si>
  <si>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</si>
  <si>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</si>
  <si>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</si>
  <si>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</si>
  <si>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</si>
  <si>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</si>
  <si>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</si>
  <si>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</si>
  <si>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</si>
  <si>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</si>
  <si>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</si>
  <si>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</si>
  <si>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</si>
  <si>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</si>
  <si>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</si>
  <si>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</si>
  <si>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</si>
  <si>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</si>
  <si>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</si>
  <si>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</si>
  <si>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</si>
  <si>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</si>
  <si>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</si>
  <si>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</si>
  <si>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</si>
  <si>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</si>
  <si>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</si>
  <si>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</si>
  <si>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</si>
  <si>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</si>
  <si>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</si>
  <si>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</si>
  <si>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</si>
  <si>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</si>
  <si>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</si>
  <si>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</si>
  <si>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</si>
  <si>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</si>
  <si>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</si>
  <si>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</si>
  <si>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</si>
  <si>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</si>
  <si>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</si>
  <si>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</si>
  <si>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</si>
  <si>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</si>
  <si>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</si>
  <si>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</si>
  <si>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</si>
  <si>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</si>
  <si>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</si>
  <si>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</si>
  <si>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</si>
  <si>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</si>
  <si>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</si>
  <si>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</si>
  <si>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</si>
  <si>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</si>
  <si>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</si>
  <si>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</si>
  <si>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</si>
  <si>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</si>
  <si>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</si>
  <si>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</si>
  <si>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</si>
  <si>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</si>
  <si>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</si>
  <si>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</si>
  <si>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</si>
  <si>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</si>
  <si>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</si>
  <si>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</si>
  <si>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</si>
  <si>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</si>
  <si>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</si>
  <si>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</si>
  <si>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</si>
  <si>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</si>
  <si>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</si>
  <si>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</si>
  <si>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</si>
  <si>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</si>
  <si>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</si>
  <si>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</si>
  <si>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</si>
  <si>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</si>
  <si>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</si>
  <si>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</si>
  <si>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</si>
  <si>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</si>
  <si>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</si>
  <si>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</si>
  <si>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</si>
  <si>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</si>
  <si>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</si>
  <si>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</si>
  <si>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</si>
  <si>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</si>
  <si>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</si>
  <si>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</si>
  <si>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</si>
  <si>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</si>
  <si>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</si>
  <si>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</si>
  <si>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</si>
  <si>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</si>
  <si>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</si>
  <si>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</si>
  <si>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</si>
  <si>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</si>
  <si>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</si>
  <si>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</si>
  <si>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</si>
  <si>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</si>
  <si>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</si>
  <si>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</si>
  <si>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</si>
  <si>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</si>
  <si>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</si>
  <si>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</si>
  <si>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</si>
  <si>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</si>
  <si>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</si>
  <si>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</si>
  <si>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</si>
  <si>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</si>
  <si>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</si>
  <si>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</si>
  <si>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</si>
  <si>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</si>
  <si>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</si>
  <si>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</si>
  <si>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</si>
  <si>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</si>
  <si>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</si>
  <si>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</si>
  <si>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</si>
  <si>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</si>
  <si>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</si>
  <si>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</si>
  <si>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</si>
  <si>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</si>
  <si>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</si>
  <si>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</si>
  <si>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</si>
  <si>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</si>
  <si>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</si>
  <si>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</si>
  <si>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</si>
  <si>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</si>
  <si>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</si>
  <si>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</si>
  <si>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</si>
  <si>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</si>
  <si>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</si>
  <si>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</si>
  <si>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</si>
  <si>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</si>
  <si>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</si>
  <si>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</si>
  <si>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</si>
  <si>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</si>
  <si>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</si>
  <si>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</si>
  <si>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</si>
  <si>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</si>
  <si>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</si>
  <si>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</si>
  <si>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</si>
  <si>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</si>
  <si>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</si>
  <si>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</si>
  <si>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</si>
  <si>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</si>
  <si>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</si>
  <si>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</si>
  <si>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</si>
  <si>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</si>
  <si>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</si>
  <si>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</si>
  <si>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</si>
  <si>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</si>
  <si>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</si>
  <si>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</si>
  <si>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</si>
  <si>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</si>
  <si>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</si>
  <si>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</si>
  <si>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</si>
  <si>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</si>
  <si>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</si>
  <si>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</si>
  <si>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</si>
  <si>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</si>
  <si>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</si>
  <si>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</si>
  <si>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</si>
  <si>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</si>
  <si>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</si>
  <si>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</si>
  <si>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</si>
  <si>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</si>
  <si>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</si>
  <si>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</si>
  <si>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</si>
  <si>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</si>
  <si>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</si>
  <si>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</si>
  <si>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</si>
  <si>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</si>
  <si>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</si>
  <si>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</si>
  <si>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</si>
  <si>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</si>
  <si>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</si>
  <si>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</si>
  <si>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</si>
  <si>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</si>
  <si>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</si>
  <si>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</si>
  <si>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</si>
  <si>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</si>
  <si>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</si>
  <si>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</si>
  <si>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</si>
  <si>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</si>
  <si>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</si>
  <si>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</si>
  <si>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</si>
  <si>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</si>
  <si>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</si>
  <si>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</si>
  <si>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</si>
  <si>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</si>
  <si>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</si>
  <si>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</si>
  <si>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</si>
  <si>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</si>
  <si>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</si>
  <si>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</si>
  <si>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</si>
  <si>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</si>
  <si>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</si>
  <si>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</si>
  <si>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</si>
  <si>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</si>
  <si>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</si>
  <si>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</si>
  <si>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</si>
  <si>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</si>
  <si>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</si>
  <si>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</si>
  <si>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</si>
  <si>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</si>
  <si>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</si>
  <si>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</si>
  <si>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</si>
  <si>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</si>
  <si>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</si>
  <si>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</si>
  <si>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</si>
  <si>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</si>
  <si>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</si>
  <si>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</si>
  <si>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</si>
  <si>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</si>
  <si>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</si>
  <si>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</si>
  <si>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</si>
  <si>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</si>
  <si>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</si>
  <si>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</si>
  <si>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</si>
  <si>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</si>
  <si>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</si>
  <si>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</si>
  <si>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</si>
  <si>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</si>
  <si>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</si>
  <si>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</si>
  <si>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</si>
  <si>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</si>
  <si>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</si>
  <si>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</si>
  <si>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</si>
  <si>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</si>
  <si>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</si>
  <si>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</si>
  <si>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</si>
  <si>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</si>
  <si>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</si>
  <si>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</si>
  <si>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</si>
  <si>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</si>
  <si>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</si>
  <si>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</si>
  <si>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</si>
  <si>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</si>
  <si>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</si>
  <si>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</si>
  <si>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</si>
  <si>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</si>
  <si>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</si>
  <si>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</si>
  <si>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</si>
  <si>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</si>
  <si>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</si>
  <si>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</si>
  <si>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</si>
  <si>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</si>
  <si>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</si>
  <si>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</si>
  <si>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</si>
  <si>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</si>
  <si>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</si>
  <si>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</si>
  <si>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</si>
  <si>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</si>
  <si>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</si>
  <si>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</si>
  <si>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</si>
  <si>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</si>
  <si>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</si>
  <si>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</si>
  <si>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</si>
  <si>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</si>
  <si>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</si>
  <si>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</si>
  <si>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</si>
  <si>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</si>
  <si>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</si>
  <si>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</si>
  <si>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</si>
  <si>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</si>
  <si>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</si>
  <si>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</si>
  <si>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</si>
  <si>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</si>
  <si>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</si>
  <si>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</si>
  <si>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</si>
  <si>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</si>
  <si>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</si>
  <si>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</si>
  <si>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</si>
  <si>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</si>
  <si>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</si>
  <si>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</si>
  <si>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</si>
  <si>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</si>
  <si>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</si>
  <si>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</si>
  <si>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</si>
  <si>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</si>
  <si>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</si>
  <si>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</si>
  <si>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</si>
  <si>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</si>
  <si>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</si>
  <si>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</si>
  <si>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</si>
  <si>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</si>
  <si>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</si>
  <si>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</si>
  <si>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</si>
  <si>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</si>
  <si>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</si>
  <si>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</si>
  <si>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</si>
  <si>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</si>
  <si>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</si>
  <si>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</si>
  <si>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</si>
  <si>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</si>
  <si>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</si>
  <si>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</si>
  <si>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</si>
  <si>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</si>
  <si>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</si>
  <si>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</si>
  <si>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</si>
  <si>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</si>
  <si>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</si>
  <si>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</si>
  <si>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</si>
  <si>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</si>
  <si>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</si>
  <si>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</si>
  <si>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</si>
  <si>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</si>
  <si>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</si>
  <si>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</si>
  <si>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</si>
  <si>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</si>
  <si>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</si>
  <si>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</si>
  <si>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</si>
  <si>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</si>
  <si>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</si>
  <si>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</si>
  <si>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</si>
  <si>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</si>
  <si>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</si>
  <si>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</si>
  <si>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</si>
  <si>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</si>
  <si>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</si>
  <si>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</si>
  <si>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</si>
  <si>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</si>
  <si>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</si>
  <si>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</si>
  <si>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</si>
  <si>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</si>
  <si>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</si>
  <si>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</si>
  <si>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</si>
  <si>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</si>
  <si>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</si>
  <si>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</si>
  <si>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</si>
  <si>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</si>
  <si>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</si>
  <si>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</si>
  <si>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</si>
  <si>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</si>
  <si>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</si>
  <si>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</si>
  <si>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</si>
  <si>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</si>
  <si>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</si>
  <si>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</si>
  <si>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</si>
  <si>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</si>
  <si>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</si>
  <si>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</si>
  <si>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</si>
  <si>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</si>
  <si>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</si>
  <si>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</si>
  <si>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</si>
  <si>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</si>
  <si>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</si>
  <si>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</si>
  <si>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</si>
  <si>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</si>
  <si>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</si>
  <si>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</si>
  <si>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</si>
  <si>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</si>
  <si>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</si>
  <si>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</si>
  <si>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</si>
  <si>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</si>
  <si>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</si>
  <si>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</si>
  <si>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</si>
  <si>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</si>
  <si>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</si>
  <si>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</si>
  <si>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</si>
  <si>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</si>
  <si>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</si>
  <si>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</si>
  <si>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</si>
  <si>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</si>
  <si>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</si>
  <si>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</si>
  <si>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</si>
  <si>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</si>
  <si>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</si>
  <si>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</si>
  <si>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</si>
  <si>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</si>
  <si>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</si>
  <si>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</si>
  <si>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</si>
  <si>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</si>
  <si>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</si>
  <si>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</si>
  <si>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</si>
  <si>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</si>
  <si>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</si>
  <si>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</si>
  <si>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</si>
  <si>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</si>
  <si>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</si>
  <si>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</si>
  <si>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</si>
  <si>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</si>
  <si>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</si>
  <si>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</si>
  <si>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</si>
  <si>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</si>
  <si>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</si>
  <si>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</si>
  <si>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</si>
  <si>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</si>
  <si>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</si>
  <si>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</si>
  <si>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</si>
  <si>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</si>
  <si>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</si>
  <si>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</si>
  <si>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</si>
  <si>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</si>
  <si>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</si>
  <si>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</si>
  <si>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</si>
  <si>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</si>
  <si>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</si>
  <si>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</si>
  <si>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</si>
  <si>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</si>
  <si>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</si>
  <si>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</si>
  <si>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</si>
  <si>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</si>
  <si>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</si>
  <si>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</si>
  <si>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</si>
  <si>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</si>
  <si>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</si>
  <si>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</si>
  <si>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</si>
  <si>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</si>
  <si>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</si>
  <si>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</si>
  <si>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</si>
  <si>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</si>
  <si>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</si>
  <si>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</si>
  <si>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</si>
  <si>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</si>
  <si>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</si>
  <si>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</si>
  <si>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</si>
  <si>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</si>
  <si>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</si>
  <si>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</si>
  <si>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</si>
  <si>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</si>
  <si>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</si>
  <si>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</si>
  <si>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</si>
  <si>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</si>
  <si>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</si>
  <si>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</si>
  <si>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</si>
  <si>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</si>
  <si>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</si>
  <si>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</si>
  <si>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</si>
  <si>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</si>
  <si>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</si>
  <si>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</si>
  <si>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</si>
  <si>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</si>
  <si>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</si>
  <si>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</si>
  <si>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</si>
  <si>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</si>
  <si>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</si>
  <si>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</si>
  <si>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</si>
  <si>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</si>
  <si>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</si>
  <si>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</si>
  <si>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</si>
  <si>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</si>
  <si>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</si>
  <si>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</si>
  <si>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</si>
  <si>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</si>
  <si>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</si>
  <si>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</si>
  <si>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</si>
  <si>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</si>
  <si>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</si>
  <si>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</si>
  <si>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</si>
  <si>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</si>
  <si>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</si>
  <si>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</si>
  <si>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</si>
  <si>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</si>
  <si>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</si>
  <si>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</si>
  <si>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</si>
  <si>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</si>
  <si>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</si>
  <si>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</si>
  <si>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</si>
  <si>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</si>
  <si>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</si>
  <si>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</si>
  <si>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</si>
  <si>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</si>
  <si>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</si>
  <si>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</si>
  <si>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</si>
  <si>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</si>
  <si>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</si>
  <si>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</si>
  <si>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</si>
  <si>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</si>
  <si>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</si>
  <si>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</si>
  <si>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</si>
  <si>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</si>
  <si>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</si>
  <si>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</si>
  <si>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</si>
  <si>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</si>
  <si>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</si>
  <si>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</si>
  <si>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</si>
  <si>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</si>
  <si>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</si>
  <si>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</si>
  <si>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</si>
  <si>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</si>
  <si>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</si>
  <si>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</si>
  <si>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</si>
  <si>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</si>
  <si>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</si>
  <si>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</si>
  <si>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</si>
  <si>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</si>
  <si>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</si>
  <si>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</si>
  <si>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</si>
  <si>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</si>
  <si>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</si>
  <si>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</si>
  <si>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</si>
  <si>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</si>
  <si>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</si>
  <si>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</si>
  <si>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</si>
  <si>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</si>
  <si>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</si>
  <si>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</si>
  <si>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</si>
  <si>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</si>
  <si>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</si>
  <si>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</si>
  <si>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</si>
  <si>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</si>
  <si>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</si>
  <si>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</si>
  <si>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</si>
  <si>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</si>
  <si>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</si>
  <si>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</si>
  <si>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</si>
  <si>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</si>
  <si>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</si>
  <si>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</si>
  <si>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</si>
  <si>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</si>
  <si>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</si>
  <si>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</si>
  <si>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</si>
  <si>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</si>
  <si>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</si>
  <si>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</si>
  <si>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</si>
  <si>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</si>
  <si>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</si>
  <si>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</si>
  <si>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</si>
  <si>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</si>
  <si>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</si>
  <si>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</si>
  <si>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</si>
  <si>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</si>
  <si>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</si>
  <si>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</si>
  <si>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</si>
  <si>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</si>
  <si>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</si>
  <si>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</si>
  <si>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</si>
  <si>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</si>
  <si>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</si>
  <si>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</si>
  <si>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</si>
  <si>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</si>
  <si>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</si>
  <si>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</si>
  <si>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</si>
  <si>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</si>
  <si>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</si>
  <si>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</si>
  <si>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</si>
  <si>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</si>
  <si>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</si>
  <si>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</si>
  <si>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</si>
  <si>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</si>
  <si>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</si>
  <si>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</si>
  <si>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</si>
  <si>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</si>
  <si>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</si>
  <si>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</si>
  <si>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</si>
  <si>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</si>
  <si>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</si>
  <si>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</si>
  <si>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</si>
  <si>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</si>
  <si>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</si>
  <si>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</si>
  <si>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</si>
  <si>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</si>
  <si>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</si>
  <si>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</si>
  <si>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</si>
  <si>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</si>
  <si>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</si>
  <si>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</si>
  <si>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</si>
  <si>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</si>
  <si>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</si>
  <si>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</si>
  <si>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</si>
  <si>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</si>
  <si>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</si>
  <si>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</si>
  <si>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</si>
  <si>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</si>
  <si>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</si>
  <si>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</si>
  <si>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</si>
  <si>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</si>
  <si>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</si>
  <si>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</si>
  <si>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</si>
  <si>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</si>
  <si>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</si>
  <si>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</si>
  <si>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</si>
  <si>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</si>
  <si>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</si>
  <si>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</si>
  <si>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</si>
  <si>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</si>
  <si>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</si>
  <si>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</si>
  <si>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</si>
  <si>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</si>
  <si>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</si>
  <si>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</si>
  <si>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</si>
  <si>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</si>
  <si>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</si>
  <si>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</si>
  <si>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</si>
  <si>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</si>
  <si>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</si>
  <si>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</si>
  <si>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</si>
  <si>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</si>
  <si>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</si>
  <si>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</si>
  <si>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</si>
  <si>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</si>
  <si>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</si>
  <si>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</si>
  <si>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</si>
  <si>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</si>
  <si>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</si>
  <si>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</si>
  <si>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</si>
  <si>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</si>
  <si>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</si>
  <si>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</si>
  <si>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</si>
  <si>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</si>
  <si>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</si>
  <si>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</si>
  <si>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</si>
  <si>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</si>
  <si>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</si>
  <si>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</si>
  <si>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</si>
  <si>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</si>
  <si>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</si>
  <si>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</si>
  <si>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</si>
  <si>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</si>
  <si>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</si>
  <si>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</si>
  <si>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</si>
  <si>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</si>
  <si>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</si>
  <si>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</si>
  <si>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</si>
  <si>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</si>
  <si>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</si>
  <si>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</si>
  <si>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</si>
  <si>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</si>
  <si>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</si>
  <si>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</si>
  <si>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</si>
  <si>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</si>
  <si>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</si>
  <si>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</si>
  <si>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</si>
  <si>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</si>
  <si>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</si>
  <si>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</si>
  <si>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</si>
  <si>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</si>
  <si>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</si>
  <si>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</si>
  <si>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</si>
  <si>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</si>
  <si>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</si>
  <si>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</si>
  <si>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</si>
  <si>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</si>
  <si>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</si>
  <si>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</si>
  <si>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</si>
  <si>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</si>
  <si>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</si>
  <si>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</si>
  <si>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</si>
  <si>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</si>
  <si>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</si>
  <si>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</si>
  <si>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</si>
  <si>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</si>
  <si>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</si>
  <si>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</si>
  <si>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</si>
  <si>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</si>
  <si>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</si>
  <si>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</si>
  <si>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</si>
  <si>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</si>
  <si>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</si>
  <si>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</si>
  <si>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</si>
  <si>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</si>
  <si>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</si>
  <si>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</si>
  <si>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</si>
  <si>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</si>
  <si>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</si>
  <si>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</si>
  <si>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</si>
  <si>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</si>
  <si>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</si>
  <si>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</si>
  <si>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</si>
  <si>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</si>
  <si>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</si>
  <si>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</si>
  <si>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</si>
  <si>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</si>
  <si>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</si>
  <si>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</si>
  <si>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</si>
  <si>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</si>
  <si>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</si>
  <si>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</si>
  <si>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</si>
  <si>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</si>
  <si>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</si>
  <si>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</si>
  <si>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</si>
  <si>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</si>
  <si>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</si>
  <si>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</si>
  <si>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</si>
  <si>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</si>
  <si>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</si>
  <si>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</si>
  <si>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</si>
  <si>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</si>
  <si>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</si>
  <si>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</si>
  <si>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</si>
  <si>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</si>
  <si>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</si>
  <si>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</si>
  <si>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</si>
  <si>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</si>
  <si>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</si>
  <si>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</si>
  <si>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</si>
  <si>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</si>
  <si>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</si>
  <si>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</si>
  <si>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</si>
  <si>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</si>
  <si>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</si>
  <si>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</si>
  <si>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</si>
  <si>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</si>
  <si>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</si>
  <si>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</si>
  <si>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</si>
  <si>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</si>
  <si>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</si>
  <si>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</si>
  <si>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</si>
  <si>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</si>
  <si>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</si>
  <si>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</si>
  <si>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</si>
  <si>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</si>
  <si>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</si>
  <si>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</si>
  <si>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</si>
  <si>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</si>
  <si>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</si>
  <si>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</si>
  <si>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</si>
  <si>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</si>
  <si>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</si>
  <si>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</si>
  <si>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</si>
  <si>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</si>
  <si>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</si>
  <si>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</si>
  <si>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</si>
  <si>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</si>
  <si>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</si>
  <si>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</si>
  <si>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</si>
  <si>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</si>
  <si>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</si>
  <si>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</si>
  <si>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</si>
  <si>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</si>
  <si>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</si>
  <si>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</si>
  <si>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</si>
  <si>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</si>
  <si>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</si>
  <si>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</si>
  <si>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</si>
  <si>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</si>
  <si>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</si>
  <si>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</si>
  <si>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</si>
  <si>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</si>
  <si>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</si>
  <si>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</si>
  <si>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</si>
  <si>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</si>
  <si>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</si>
  <si>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</si>
  <si>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</si>
  <si>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</si>
  <si>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</si>
  <si>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</si>
  <si>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</si>
  <si>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</si>
  <si>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</si>
  <si>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</si>
  <si>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</si>
  <si>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</si>
  <si>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</si>
  <si>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</si>
  <si>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</si>
  <si>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</si>
  <si>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</si>
  <si>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</si>
  <si>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</si>
  <si>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</si>
  <si>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</si>
  <si>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</si>
  <si>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</si>
  <si>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</si>
  <si>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</si>
  <si>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</si>
  <si>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</si>
  <si>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</si>
  <si>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</si>
  <si>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</si>
  <si>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</si>
  <si>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</si>
  <si>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</si>
  <si>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</si>
  <si>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</si>
  <si>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</si>
  <si>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</si>
  <si>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</si>
  <si>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</si>
  <si>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</si>
  <si>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</si>
  <si>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</si>
  <si>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</si>
  <si>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</si>
  <si>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</si>
  <si>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</si>
  <si>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</si>
  <si>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</si>
  <si>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</si>
  <si>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</si>
  <si>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</si>
  <si>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</si>
  <si>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</si>
  <si>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</si>
  <si>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</si>
  <si>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</si>
  <si>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</si>
  <si>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</si>
  <si>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</si>
  <si>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</si>
  <si>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</si>
  <si>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</si>
  <si>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</si>
  <si>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</si>
  <si>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</si>
  <si>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</si>
  <si>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</si>
  <si>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</si>
  <si>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</si>
  <si>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</si>
  <si>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</si>
  <si>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</si>
  <si>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</si>
  <si>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</si>
  <si>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</si>
  <si>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</si>
  <si>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</si>
  <si>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</si>
  <si>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</si>
  <si>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</si>
  <si>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</si>
  <si>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</si>
  <si>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</si>
  <si>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</si>
  <si>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</si>
  <si>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</si>
  <si>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</si>
  <si>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</si>
  <si>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</si>
  <si>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</si>
  <si>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</si>
  <si>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</si>
  <si>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</si>
  <si>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</si>
  <si>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</si>
  <si>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</si>
  <si>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</si>
  <si>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</si>
  <si>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</si>
  <si>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</si>
  <si>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</si>
  <si>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</si>
  <si>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</si>
  <si>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</si>
  <si>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</si>
  <si>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</si>
  <si>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</si>
  <si>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</si>
  <si>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</si>
  <si>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</si>
  <si>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</si>
  <si>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</si>
  <si>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</si>
  <si>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</si>
  <si>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</si>
  <si>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</si>
  <si>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</si>
  <si>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</si>
  <si>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</si>
  <si>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</si>
  <si>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</si>
  <si>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</si>
  <si>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</si>
  <si>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</si>
  <si>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</si>
  <si>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</si>
  <si>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</si>
  <si>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</si>
  <si>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</si>
  <si>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</si>
  <si>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</si>
  <si>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</si>
  <si>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</si>
  <si>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</si>
  <si>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</si>
  <si>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</si>
  <si>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</si>
  <si>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</si>
  <si>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</si>
  <si>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</si>
  <si>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</si>
  <si>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</si>
  <si>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</si>
  <si>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</si>
  <si>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</si>
  <si>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</si>
  <si>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</si>
  <si>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</si>
  <si>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</si>
  <si>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</si>
  <si>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</si>
  <si>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</si>
  <si>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</si>
  <si>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</si>
  <si>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</si>
  <si>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</si>
  <si>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</si>
  <si>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</si>
  <si>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</si>
  <si>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</si>
  <si>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</si>
  <si>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</si>
  <si>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</si>
  <si>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</si>
  <si>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</si>
  <si>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</si>
  <si>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</si>
  <si>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</si>
  <si>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</si>
  <si>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</si>
  <si>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</si>
  <si>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</si>
  <si>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</si>
  <si>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</si>
  <si>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</si>
  <si>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</si>
  <si>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</si>
  <si>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</si>
  <si>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</si>
  <si>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</si>
  <si>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</si>
  <si>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</si>
  <si>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</si>
  <si>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</si>
  <si>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</si>
  <si>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</si>
  <si>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</si>
  <si>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</si>
  <si>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</si>
  <si>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</si>
  <si>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</si>
  <si>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</si>
  <si>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</si>
  <si>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</si>
  <si>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</si>
  <si>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</si>
  <si>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</si>
  <si>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</si>
  <si>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</si>
  <si>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</si>
  <si>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</si>
  <si>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</si>
  <si>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</si>
  <si>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</si>
  <si>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</si>
  <si>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</si>
  <si>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</si>
  <si>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</si>
  <si>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</si>
  <si>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</si>
  <si>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</si>
  <si>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</si>
  <si>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</si>
  <si>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</si>
  <si>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</si>
  <si>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</si>
  <si>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</si>
  <si>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</si>
  <si>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</si>
  <si>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</si>
  <si>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</si>
  <si>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</si>
  <si>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</si>
  <si>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</si>
  <si>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</si>
  <si>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</si>
  <si>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</si>
  <si>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</si>
  <si>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</si>
  <si>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</si>
  <si>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</si>
  <si>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</si>
  <si>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</si>
  <si>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</si>
  <si>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</si>
  <si>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</si>
  <si>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</si>
  <si>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</si>
  <si>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</si>
  <si>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</si>
  <si>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</si>
  <si>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</si>
  <si>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</si>
  <si>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</si>
  <si>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</si>
  <si>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</si>
  <si>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</si>
  <si>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</si>
  <si>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</si>
  <si>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</si>
  <si>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</si>
  <si>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</si>
  <si>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</si>
  <si>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</si>
  <si>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</si>
  <si>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</si>
  <si>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</si>
  <si>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</si>
  <si>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</si>
  <si>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</si>
  <si>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</si>
  <si>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</si>
  <si>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</si>
  <si>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</si>
  <si>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</si>
  <si>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</si>
  <si>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</si>
  <si>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</si>
  <si>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</si>
  <si>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</si>
  <si>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</si>
  <si>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</si>
  <si>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</si>
  <si>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</si>
  <si>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</si>
  <si>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</si>
  <si>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</si>
  <si>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</si>
  <si>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</si>
  <si>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</si>
  <si>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</si>
  <si>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</si>
  <si>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</si>
  <si>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</si>
  <si>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</si>
  <si>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</si>
  <si>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</si>
  <si>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</si>
  <si>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</si>
  <si>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</si>
  <si>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</si>
  <si>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</si>
  <si>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</si>
  <si>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</si>
  <si>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</si>
  <si>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</si>
  <si>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</si>
  <si>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</si>
  <si>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</si>
  <si>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</si>
  <si>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</si>
  <si>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</si>
  <si>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</si>
  <si>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</si>
  <si>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</si>
  <si>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</si>
  <si>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</si>
  <si>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</si>
  <si>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</si>
  <si>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</si>
  <si>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</si>
  <si>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</si>
  <si>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</si>
  <si>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</si>
  <si>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</si>
  <si>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</si>
  <si>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</si>
  <si>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</si>
  <si>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</si>
  <si>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</si>
  <si>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</si>
  <si>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</si>
  <si>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</si>
  <si>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</si>
  <si>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</si>
  <si>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</si>
  <si>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</si>
  <si>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</si>
  <si>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</si>
  <si>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</si>
  <si>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</si>
  <si>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</si>
  <si>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</si>
  <si>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</si>
  <si>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</si>
  <si>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</si>
  <si>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</si>
  <si>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</si>
  <si>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</si>
  <si>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</si>
  <si>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</si>
  <si>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</si>
  <si>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</si>
  <si>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</si>
  <si>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</si>
  <si>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</si>
  <si>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</si>
  <si>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</si>
  <si>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</si>
  <si>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</si>
  <si>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</si>
  <si>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</si>
  <si>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</si>
  <si>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</si>
  <si>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</si>
  <si>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</si>
  <si>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</si>
  <si>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</si>
  <si>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</si>
  <si>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</si>
  <si>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</si>
  <si>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</si>
  <si>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</si>
  <si>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</si>
  <si>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</si>
  <si>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</si>
  <si>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</si>
  <si>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</si>
  <si>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</si>
  <si>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</si>
  <si>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</si>
  <si>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</si>
  <si>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</si>
  <si>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</si>
  <si>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</si>
  <si>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</si>
  <si>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</si>
  <si>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</si>
  <si>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</si>
  <si>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</si>
  <si>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</si>
  <si>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</si>
  <si>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</si>
  <si>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</si>
  <si>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</si>
  <si>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</si>
  <si>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</si>
  <si>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</si>
  <si>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</si>
  <si>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</si>
  <si>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</si>
  <si>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</si>
  <si>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</si>
  <si>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</si>
  <si>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</si>
  <si>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</si>
  <si>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</si>
  <si>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</si>
  <si>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</si>
  <si>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</si>
  <si>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</si>
  <si>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</si>
  <si>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</si>
  <si>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</si>
  <si>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</si>
  <si>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</si>
  <si>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</si>
  <si>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</si>
  <si>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</si>
  <si>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</si>
  <si>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</si>
  <si>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</si>
  <si>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</si>
  <si>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</si>
  <si>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</si>
  <si>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</si>
  <si>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</si>
  <si>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</si>
  <si>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</si>
  <si>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</si>
  <si>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</si>
  <si>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</si>
  <si>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</si>
  <si>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</si>
  <si>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</si>
  <si>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</si>
  <si>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</si>
  <si>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</si>
  <si>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</si>
  <si>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</si>
  <si>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</si>
  <si>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</si>
  <si>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</si>
  <si>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</si>
  <si>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</si>
  <si>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</si>
  <si>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</si>
  <si>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</si>
  <si>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</si>
  <si>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</si>
  <si>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</si>
  <si>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</si>
  <si>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</si>
  <si>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</si>
  <si>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</si>
  <si>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</si>
  <si>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</si>
  <si>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</si>
  <si>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</si>
  <si>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</si>
  <si>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</si>
  <si>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</si>
  <si>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</si>
  <si>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</si>
  <si>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</si>
  <si>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</si>
  <si>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</si>
  <si>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</si>
  <si>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</si>
  <si>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</si>
  <si>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</si>
  <si>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</si>
  <si>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</si>
  <si>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</si>
  <si>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</si>
  <si>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</si>
  <si>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</si>
  <si>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</si>
  <si>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</si>
  <si>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</si>
  <si>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</si>
  <si>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</si>
  <si>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</si>
  <si>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</si>
  <si>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</si>
  <si>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</si>
  <si>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</si>
  <si>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</si>
  <si>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</si>
  <si>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</si>
  <si>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</si>
  <si>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</si>
  <si>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</si>
  <si>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</si>
  <si>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</si>
  <si>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</si>
  <si>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</si>
  <si>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</si>
  <si>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</si>
  <si>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</si>
  <si>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</si>
  <si>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</si>
  <si>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</si>
  <si>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</si>
  <si>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</si>
  <si>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</si>
  <si>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</si>
  <si>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</si>
  <si>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</si>
  <si>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</si>
  <si>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</si>
  <si>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</si>
  <si>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</si>
  <si>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</si>
  <si>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</si>
  <si>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</si>
  <si>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</si>
  <si>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</si>
  <si>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</si>
  <si>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</si>
  <si>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</si>
  <si>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</si>
  <si>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</si>
  <si>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</si>
  <si>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</si>
  <si>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</si>
  <si>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</si>
  <si>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</si>
  <si>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</si>
  <si>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</si>
  <si>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</si>
  <si>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</si>
  <si>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</si>
  <si>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</si>
  <si>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</si>
  <si>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</si>
  <si>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</si>
  <si>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</si>
  <si>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</si>
  <si>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</si>
  <si>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</si>
  <si>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</si>
  <si>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</si>
  <si>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</si>
  <si>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</si>
  <si>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</si>
  <si>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</si>
  <si>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</si>
  <si>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</si>
  <si>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</si>
  <si>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</si>
  <si>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</si>
  <si>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</si>
  <si>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</si>
  <si>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</si>
  <si>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</si>
  <si>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</si>
  <si>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</si>
  <si>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</si>
  <si>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</si>
  <si>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</si>
  <si>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</si>
  <si>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</si>
  <si>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</si>
  <si>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</si>
  <si>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</si>
  <si>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</si>
  <si>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</si>
  <si>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</si>
  <si>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</si>
  <si>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</si>
  <si>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</si>
  <si>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</si>
  <si>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</si>
  <si>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</si>
  <si>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</si>
  <si>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</si>
  <si>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</si>
  <si>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</si>
  <si>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</si>
  <si>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</si>
  <si>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</si>
  <si>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</si>
  <si>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</si>
  <si>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</si>
  <si>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</si>
  <si>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</si>
  <si>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</si>
  <si>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</si>
  <si>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</si>
  <si>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</si>
  <si>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</si>
  <si>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</si>
  <si>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</si>
  <si>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</si>
  <si>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</si>
  <si>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</si>
  <si>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</si>
  <si>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</si>
  <si>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</si>
  <si>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</si>
  <si>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</si>
  <si>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</si>
  <si>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</si>
  <si>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</si>
  <si>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</si>
  <si>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</si>
  <si>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</si>
  <si>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</si>
  <si>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</si>
  <si>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</si>
  <si>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</si>
  <si>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</si>
  <si>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</si>
  <si>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</si>
  <si>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</si>
  <si>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</si>
  <si>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</si>
  <si>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</si>
  <si>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</si>
  <si>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</si>
  <si>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</si>
  <si>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</si>
  <si>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</si>
  <si>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</si>
  <si>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</si>
  <si>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</si>
  <si>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</si>
  <si>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</si>
  <si>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</si>
  <si>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</si>
  <si>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</si>
  <si>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</si>
  <si>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</si>
  <si>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</si>
  <si>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</si>
  <si>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</si>
  <si>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</si>
  <si>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</si>
  <si>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</si>
  <si>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</si>
  <si>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</si>
  <si>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</si>
  <si>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</si>
  <si>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</si>
  <si>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</si>
  <si>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</si>
  <si>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</si>
  <si>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</si>
  <si>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</si>
  <si>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</si>
  <si>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</si>
  <si>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</si>
  <si>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</si>
  <si>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</si>
  <si>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</si>
  <si>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</si>
  <si>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</si>
  <si>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</si>
  <si>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</si>
  <si>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</si>
  <si>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</si>
  <si>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</si>
  <si>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</si>
  <si>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</si>
  <si>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</si>
  <si>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</si>
  <si>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</si>
  <si>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</si>
  <si>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</si>
  <si>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</si>
  <si>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</si>
  <si>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</si>
  <si>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</si>
  <si>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</si>
  <si>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</si>
  <si>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</si>
  <si>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</si>
  <si>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</si>
  <si>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</si>
  <si>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</si>
  <si>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</si>
  <si>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</si>
  <si>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</si>
  <si>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</si>
  <si>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</si>
  <si>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</si>
  <si>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</si>
  <si>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</si>
  <si>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</si>
  <si>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</si>
  <si>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</si>
  <si>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</si>
  <si>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</si>
  <si>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</si>
  <si>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</si>
  <si>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</si>
  <si>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</si>
  <si>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</si>
  <si>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</si>
  <si>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</si>
  <si>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</si>
  <si>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</si>
  <si>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</si>
  <si>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</si>
  <si>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</si>
  <si>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</si>
  <si>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</si>
  <si>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</si>
  <si>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</si>
  <si>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</si>
  <si>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</si>
  <si>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</si>
  <si>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</si>
  <si>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</si>
  <si>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</si>
  <si>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</si>
  <si>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</si>
  <si>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</si>
  <si>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</si>
  <si>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</si>
  <si>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</si>
  <si>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</si>
  <si>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</si>
  <si>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</si>
  <si>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</si>
  <si>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</si>
  <si>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</si>
  <si>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</si>
  <si>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</si>
  <si>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</si>
  <si>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</si>
  <si>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</si>
  <si>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</si>
  <si>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</si>
  <si>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</si>
  <si>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</si>
  <si>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</si>
  <si>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</si>
  <si>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</si>
  <si>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</si>
  <si>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</si>
  <si>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</si>
  <si>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</si>
  <si>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</si>
  <si>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</si>
  <si>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</si>
  <si>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</si>
  <si>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</si>
  <si>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</si>
  <si>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</si>
  <si>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</si>
  <si>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</si>
  <si>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</si>
  <si>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</si>
  <si>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</si>
  <si>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</si>
  <si>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</si>
  <si>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</si>
  <si>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</si>
  <si>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</si>
  <si>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</si>
  <si>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</si>
  <si>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</si>
  <si>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</si>
  <si>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</si>
  <si>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</si>
  <si>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</si>
  <si>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</si>
  <si>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</si>
  <si>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</si>
  <si>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</si>
  <si>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</si>
  <si>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</si>
  <si>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</si>
  <si>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</si>
  <si>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</si>
  <si>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</si>
  <si>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</si>
  <si>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</si>
  <si>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</si>
  <si>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</si>
  <si>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</si>
  <si>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</si>
  <si>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</si>
  <si>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</si>
  <si>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</si>
  <si>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</si>
  <si>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</si>
  <si>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</si>
  <si>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</si>
  <si>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</si>
  <si>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</si>
  <si>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</si>
  <si>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</si>
  <si>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</si>
  <si>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</si>
  <si>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</si>
  <si>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</si>
  <si>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</si>
  <si>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</si>
  <si>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</si>
  <si>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</si>
  <si>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</si>
  <si>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</si>
  <si>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</si>
  <si>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</si>
  <si>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</si>
  <si>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</si>
  <si>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</si>
  <si>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</si>
  <si>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</si>
  <si>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</si>
  <si>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</si>
  <si>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</si>
  <si>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</si>
  <si>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</si>
  <si>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</si>
  <si>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</si>
  <si>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</si>
  <si>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</si>
  <si>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</si>
  <si>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</si>
  <si>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</si>
  <si>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</si>
  <si>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</si>
  <si>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</si>
  <si>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</si>
  <si>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</si>
  <si>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</si>
  <si>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</si>
  <si>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</si>
  <si>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</si>
  <si>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</si>
  <si>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</si>
  <si>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</si>
  <si>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</si>
  <si>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</si>
  <si>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</si>
  <si>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</si>
  <si>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</si>
  <si>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</si>
  <si>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</si>
  <si>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</si>
  <si>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</si>
  <si>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</si>
  <si>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</si>
  <si>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</si>
  <si>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</si>
  <si>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</si>
  <si>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</si>
  <si>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</si>
  <si>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</si>
  <si>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</si>
  <si>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</si>
  <si>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</si>
  <si>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</si>
  <si>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</si>
  <si>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</si>
  <si>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</si>
  <si>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</si>
  <si>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</si>
  <si>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</si>
  <si>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</si>
  <si>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</si>
  <si>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</si>
  <si>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</si>
  <si>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</si>
  <si>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</si>
  <si>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</si>
  <si>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</si>
  <si>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</si>
  <si>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</si>
  <si>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</si>
  <si>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</si>
  <si>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</si>
  <si>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</si>
  <si>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</si>
  <si>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</si>
  <si>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</si>
  <si>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</si>
  <si>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</si>
  <si>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</si>
  <si>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</si>
  <si>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</si>
  <si>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</si>
  <si>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</si>
  <si>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</si>
  <si>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</si>
  <si>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</si>
  <si>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</si>
  <si>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</si>
  <si>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</si>
  <si>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</si>
  <si>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</si>
  <si>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</si>
  <si>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</si>
  <si>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</si>
  <si>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</si>
  <si>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</si>
  <si>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</si>
  <si>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</si>
  <si>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</si>
  <si>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</si>
  <si>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</si>
  <si>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</si>
  <si>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</si>
  <si>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</si>
  <si>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</si>
  <si>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</si>
  <si>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</si>
  <si>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</si>
  <si>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</si>
  <si>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</si>
  <si>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</si>
  <si>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</si>
  <si>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</si>
  <si>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</si>
  <si>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</si>
  <si>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</si>
  <si>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</si>
  <si>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</si>
  <si>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</si>
  <si>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</si>
  <si>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</si>
  <si>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</si>
  <si>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</si>
  <si>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</si>
  <si>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</si>
  <si>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</si>
  <si>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</si>
  <si>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</si>
  <si>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</si>
  <si>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</si>
  <si>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</si>
  <si>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</si>
  <si>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</si>
  <si>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</si>
  <si>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</si>
  <si>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</si>
  <si>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</si>
  <si>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</si>
  <si>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</si>
  <si>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</si>
  <si>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</si>
  <si>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</si>
  <si>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</si>
  <si>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</si>
  <si>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</si>
  <si>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</si>
  <si>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</si>
  <si>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</si>
  <si>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</si>
  <si>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</si>
  <si>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</si>
  <si>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</si>
  <si>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</si>
  <si>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</si>
  <si>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</si>
  <si>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</si>
  <si>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</si>
  <si>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</si>
  <si>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</si>
  <si>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</si>
  <si>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</si>
  <si>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</si>
  <si>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</si>
  <si>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</si>
  <si>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</si>
  <si>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</si>
  <si>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</si>
  <si>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</si>
  <si>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</si>
  <si>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</si>
  <si>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</si>
  <si>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</si>
  <si>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</si>
  <si>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</si>
  <si>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</si>
  <si>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</si>
  <si>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</si>
  <si>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</si>
  <si>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</si>
  <si>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</si>
  <si>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</si>
  <si>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</si>
  <si>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</si>
  <si>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</si>
  <si>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</si>
  <si>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</si>
  <si>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</si>
  <si>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</si>
  <si>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</si>
  <si>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</si>
  <si>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</si>
  <si>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</si>
  <si>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</si>
  <si>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</si>
  <si>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</si>
  <si>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</si>
  <si>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</si>
  <si>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</si>
  <si>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</si>
  <si>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</si>
  <si>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</si>
  <si>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</si>
  <si>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</si>
  <si>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</si>
  <si>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</si>
  <si>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</si>
  <si>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</si>
  <si>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</si>
  <si>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</si>
  <si>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</si>
  <si>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</si>
  <si>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</si>
  <si>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</si>
  <si>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</si>
  <si>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</si>
  <si>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</si>
  <si>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</si>
  <si>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</si>
  <si>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</si>
  <si>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</si>
  <si>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</si>
  <si>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</si>
  <si>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</si>
  <si>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</si>
  <si>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</si>
  <si>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</si>
  <si>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</si>
  <si>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</si>
  <si>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</si>
  <si>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</si>
  <si>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</si>
  <si>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</si>
  <si>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</si>
  <si>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</si>
  <si>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</si>
  <si>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</si>
  <si>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</si>
  <si>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</si>
  <si>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</si>
  <si>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</si>
  <si>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</si>
  <si>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</si>
  <si>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</si>
  <si>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</si>
  <si>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</si>
  <si>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</si>
  <si>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</si>
  <si>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</si>
  <si>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</si>
  <si>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</si>
  <si>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</si>
  <si>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</si>
  <si>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</si>
  <si>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</si>
  <si>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</si>
  <si>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</si>
  <si>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</si>
  <si>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</si>
  <si>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</si>
  <si>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</si>
  <si>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</si>
  <si>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</si>
  <si>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</si>
  <si>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</si>
  <si>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</si>
  <si>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</si>
  <si>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</si>
  <si>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</si>
  <si>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</si>
  <si>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</si>
  <si>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</si>
  <si>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</si>
  <si>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</si>
  <si>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</si>
  <si>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</si>
  <si>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</si>
  <si>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</si>
  <si>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</si>
  <si>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</si>
  <si>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</si>
  <si>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</si>
  <si>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</si>
  <si>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</si>
  <si>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</si>
  <si>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</si>
  <si>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</si>
  <si>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</si>
  <si>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</si>
  <si>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</si>
  <si>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</si>
  <si>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</si>
  <si>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</si>
  <si>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</si>
  <si>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</si>
  <si>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</si>
  <si>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</si>
  <si>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</si>
  <si>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</si>
  <si>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</si>
  <si>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</si>
  <si>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</si>
  <si>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</si>
  <si>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</si>
  <si>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</si>
  <si>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</si>
  <si>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</si>
  <si>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</si>
  <si>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</si>
  <si>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</si>
  <si>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</si>
  <si>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</si>
  <si>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</si>
  <si>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</si>
  <si>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</si>
  <si>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</si>
  <si>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</si>
  <si>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</si>
  <si>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</si>
  <si>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</si>
  <si>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</si>
  <si>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</si>
  <si>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</si>
  <si>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</si>
  <si>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</si>
  <si>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</si>
  <si>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</si>
  <si>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</si>
  <si>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</si>
  <si>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</si>
  <si>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</si>
  <si>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</si>
  <si>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</si>
  <si>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</si>
  <si>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</si>
  <si>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</si>
  <si>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</si>
  <si>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</si>
  <si>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</si>
  <si>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</si>
  <si>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</si>
  <si>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</si>
  <si>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</si>
  <si>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</si>
  <si>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</si>
  <si>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</si>
  <si>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</si>
  <si>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</si>
  <si>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</si>
  <si>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</si>
  <si>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</si>
  <si>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</si>
  <si>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</si>
  <si>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</si>
  <si>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</si>
  <si>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</si>
  <si>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</si>
  <si>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</si>
  <si>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</si>
  <si>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</si>
  <si>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</si>
  <si>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</si>
  <si>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</si>
  <si>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</si>
  <si>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</si>
  <si>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</si>
  <si>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</si>
  <si>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</si>
  <si>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</si>
  <si>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</si>
  <si>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</si>
  <si>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</si>
  <si>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</si>
  <si>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</si>
  <si>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</si>
  <si>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</si>
  <si>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</si>
  <si>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</si>
  <si>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</si>
  <si>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</si>
  <si>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</si>
  <si>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</si>
  <si>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</si>
  <si>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</si>
  <si>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</si>
  <si>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</si>
  <si>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</si>
  <si>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</si>
  <si>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</si>
  <si>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</si>
  <si>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</si>
  <si>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</si>
  <si>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</si>
  <si>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</si>
  <si>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</si>
  <si>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</si>
  <si>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</si>
  <si>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</si>
  <si>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</si>
  <si>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</si>
  <si>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</si>
  <si>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</si>
  <si>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</si>
  <si>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</si>
  <si>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</si>
  <si>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</si>
  <si>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</si>
  <si>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</si>
  <si>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</si>
  <si>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</si>
  <si>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</si>
  <si>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</si>
  <si>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</si>
  <si>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</si>
  <si>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</si>
  <si>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</si>
  <si>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</si>
  <si>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</si>
  <si>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</si>
  <si>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</si>
  <si>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</si>
  <si>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</si>
  <si>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</si>
  <si>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</si>
  <si>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</si>
  <si>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</si>
  <si>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</si>
  <si>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</si>
  <si>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</si>
  <si>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</si>
  <si>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</si>
  <si>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</si>
  <si>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</si>
  <si>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</si>
  <si>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</si>
  <si>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</si>
  <si>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</si>
  <si>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</si>
  <si>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</si>
  <si>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</si>
  <si>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</si>
  <si>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</si>
  <si>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</si>
  <si>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</si>
  <si>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</si>
  <si>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</si>
  <si>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</si>
  <si>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</si>
  <si>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</si>
  <si>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</si>
  <si>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</si>
  <si>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</si>
  <si>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</si>
  <si>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</si>
  <si>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</si>
  <si>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</si>
  <si>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</si>
  <si>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</si>
  <si>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</si>
  <si>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</si>
  <si>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</si>
  <si>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</si>
  <si>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</si>
  <si>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</si>
  <si>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</si>
  <si>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</si>
  <si>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</si>
  <si>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</si>
  <si>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</si>
  <si>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</si>
  <si>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</si>
  <si>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</si>
  <si>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</si>
  <si>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</si>
  <si>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</si>
  <si>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</si>
  <si>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</si>
  <si>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</si>
  <si>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</si>
  <si>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</si>
  <si>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</si>
  <si>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</si>
  <si>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</si>
  <si>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</si>
  <si>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</si>
  <si>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</si>
  <si>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</si>
  <si>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</si>
  <si>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</si>
  <si>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</si>
  <si>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</si>
  <si>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</si>
  <si>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</si>
  <si>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</si>
  <si>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</si>
  <si>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</si>
  <si>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</si>
  <si>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</si>
  <si>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</si>
  <si>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</si>
  <si>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</si>
  <si>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</si>
  <si>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</si>
  <si>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</si>
  <si>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</si>
  <si>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</si>
  <si>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</si>
  <si>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</si>
  <si>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</si>
  <si>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</si>
  <si>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</si>
  <si>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</si>
  <si>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</si>
  <si>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</si>
  <si>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</si>
  <si>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</si>
  <si>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</si>
  <si>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</si>
  <si>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</si>
  <si>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</si>
  <si>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</si>
  <si>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</si>
  <si>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</si>
  <si>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</si>
  <si>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</si>
  <si>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</si>
  <si>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</si>
  <si>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</si>
  <si>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</si>
  <si>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</si>
  <si>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</si>
  <si>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</si>
  <si>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</si>
  <si>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</si>
  <si>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</si>
  <si>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</si>
  <si>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</si>
  <si>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</si>
  <si>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</si>
  <si>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</si>
  <si>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</si>
  <si>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</si>
  <si>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</si>
  <si>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</si>
  <si>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</si>
  <si>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</si>
  <si>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</si>
  <si>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</si>
  <si>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</si>
  <si>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</si>
  <si>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</si>
  <si>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</si>
  <si>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</si>
  <si>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</si>
  <si>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</si>
  <si>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</si>
  <si>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</si>
  <si>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</si>
  <si>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</si>
  <si>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</si>
  <si>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</si>
  <si>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</si>
  <si>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</si>
  <si>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</si>
  <si>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</si>
  <si>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</si>
  <si>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</si>
  <si>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</si>
  <si>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</si>
  <si>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</si>
  <si>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</si>
  <si>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</si>
  <si>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</si>
  <si>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</si>
  <si>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</si>
  <si>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</si>
  <si>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</si>
  <si>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</si>
  <si>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</si>
  <si>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</si>
  <si>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</si>
  <si>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</si>
  <si>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</si>
  <si>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</si>
  <si>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</si>
  <si>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</si>
  <si>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</si>
  <si>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</si>
  <si>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</si>
  <si>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</si>
  <si>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</si>
  <si>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</si>
  <si>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</si>
  <si>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</si>
  <si>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</si>
  <si>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</si>
  <si>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</si>
  <si>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</si>
  <si>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</si>
  <si>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</si>
  <si>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</si>
  <si>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</si>
  <si>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</si>
  <si>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</si>
  <si>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</si>
  <si>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</si>
  <si>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</si>
  <si>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</si>
  <si>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</si>
  <si>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</si>
  <si>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</si>
  <si>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</si>
  <si>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</si>
  <si>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</si>
  <si>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</si>
  <si>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</si>
  <si>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</si>
  <si>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</si>
  <si>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</si>
  <si>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</si>
  <si>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</si>
  <si>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</si>
  <si>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</si>
  <si>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</si>
  <si>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</si>
  <si>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</si>
  <si>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</si>
  <si>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</si>
  <si>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</si>
  <si>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</si>
  <si>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</si>
  <si>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</si>
  <si>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</si>
  <si>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</si>
  <si>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</si>
  <si>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</si>
  <si>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</si>
  <si>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</si>
  <si>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</si>
  <si>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</si>
  <si>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</si>
  <si>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</si>
  <si>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</si>
  <si>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</si>
  <si>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</si>
  <si>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</si>
  <si>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</si>
  <si>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</si>
  <si>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</si>
  <si>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</si>
  <si>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</si>
  <si>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</si>
  <si>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</si>
  <si>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</si>
  <si>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</si>
  <si>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</si>
  <si>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</si>
  <si>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</si>
  <si>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</si>
  <si>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</si>
  <si>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</si>
  <si>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</si>
  <si>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</si>
  <si>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</si>
  <si>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</si>
  <si>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</si>
  <si>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</si>
  <si>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</si>
  <si>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</si>
  <si>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</si>
  <si>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</si>
  <si>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</si>
  <si>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</si>
  <si>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</si>
  <si>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</si>
  <si>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</si>
  <si>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</si>
  <si>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</si>
  <si>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</si>
  <si>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</si>
  <si>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</si>
  <si>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</si>
  <si>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</si>
  <si>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</si>
  <si>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</si>
  <si>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</si>
  <si>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</si>
  <si>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</si>
  <si>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</si>
  <si>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</si>
  <si>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</si>
  <si>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</si>
  <si>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</si>
  <si>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</si>
  <si>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</si>
  <si>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</si>
  <si>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</si>
  <si>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</si>
  <si>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</si>
  <si>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</si>
  <si>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</si>
  <si>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</si>
  <si>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</si>
  <si>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</si>
  <si>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</si>
  <si>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</si>
  <si>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</si>
  <si>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</si>
  <si>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</si>
  <si>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</si>
  <si>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</si>
  <si>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</si>
  <si>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</si>
  <si>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</si>
  <si>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</si>
  <si>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</si>
  <si>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</si>
  <si>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</si>
  <si>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</si>
  <si>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</si>
  <si>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</si>
  <si>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</si>
  <si>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</si>
  <si>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</si>
  <si>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</si>
  <si>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</si>
  <si>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</si>
  <si>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</si>
  <si>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</si>
  <si>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</si>
  <si>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</si>
  <si>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</si>
  <si>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</si>
  <si>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</si>
  <si>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</si>
  <si>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</si>
  <si>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</si>
  <si>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</si>
  <si>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</si>
  <si>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</si>
  <si>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</si>
  <si>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</si>
  <si>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</si>
  <si>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</si>
  <si>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</si>
  <si>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</si>
  <si>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</si>
  <si>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</si>
  <si>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</si>
  <si>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</si>
  <si>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</si>
  <si>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</si>
  <si>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</si>
  <si>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</si>
  <si>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</si>
  <si>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</si>
  <si>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</si>
  <si>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</si>
  <si>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</si>
  <si>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</si>
  <si>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</si>
  <si>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</si>
  <si>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</si>
  <si>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</si>
  <si>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</si>
  <si>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</si>
  <si>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</si>
  <si>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</si>
  <si>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</si>
  <si>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</si>
  <si>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</si>
  <si>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</si>
  <si>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</si>
  <si>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</si>
  <si>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</si>
  <si>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</si>
  <si>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</si>
  <si>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</si>
  <si>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</si>
  <si>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</si>
  <si>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</si>
  <si>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</si>
  <si>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</si>
  <si>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</si>
  <si>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</si>
  <si>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</si>
  <si>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</si>
  <si>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</si>
  <si>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</si>
  <si>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</si>
  <si>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</si>
  <si>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</si>
  <si>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</si>
  <si>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</si>
  <si>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</si>
  <si>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</si>
  <si>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</si>
  <si>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</si>
  <si>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</si>
  <si>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</si>
  <si>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</si>
  <si>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</si>
  <si>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</si>
  <si>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</si>
  <si>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</si>
  <si>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</si>
  <si>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</si>
  <si>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</si>
  <si>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</si>
  <si>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</si>
  <si>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</si>
  <si>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</si>
  <si>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</si>
  <si>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</si>
  <si>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</si>
  <si>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</si>
  <si>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</si>
  <si>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</si>
  <si>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</si>
  <si>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</si>
  <si>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</si>
  <si>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</si>
  <si>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</si>
  <si>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</si>
  <si>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</si>
  <si>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</si>
  <si>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</si>
  <si>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</si>
  <si>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</si>
  <si>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</si>
  <si>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</si>
  <si>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</si>
  <si>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</si>
  <si>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</si>
  <si>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</si>
  <si>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</si>
  <si>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</si>
  <si>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</si>
  <si>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</si>
  <si>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</si>
  <si>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</si>
  <si>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</si>
  <si>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</si>
  <si>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</si>
  <si>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</si>
  <si>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</si>
  <si>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</si>
  <si>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</si>
  <si>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</si>
  <si>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</si>
  <si>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</si>
  <si>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</si>
  <si>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</si>
  <si>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</si>
  <si>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</si>
  <si>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</si>
  <si>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</si>
  <si>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</si>
  <si>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</si>
  <si>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</si>
  <si>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</si>
  <si>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</si>
  <si>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</si>
  <si>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</si>
  <si>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</si>
  <si>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</si>
  <si>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</si>
  <si>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</si>
  <si>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</si>
  <si>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</si>
  <si>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</si>
  <si>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</si>
  <si>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</si>
  <si>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</si>
  <si>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</si>
  <si>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</si>
  <si>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</si>
  <si>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</si>
  <si>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</si>
  <si>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</si>
  <si>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</si>
  <si>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</si>
  <si>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</si>
  <si>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</si>
  <si>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</si>
  <si>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</si>
  <si>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</si>
  <si>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</si>
  <si>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</si>
  <si>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</si>
  <si>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</si>
  <si>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</si>
  <si>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</si>
  <si>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</si>
  <si>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</si>
  <si>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</si>
  <si>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</si>
  <si>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</si>
  <si>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</si>
  <si>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</si>
  <si>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</si>
  <si>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</si>
  <si>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</si>
  <si>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</si>
  <si>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</si>
  <si>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</si>
  <si>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</si>
  <si>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</si>
  <si>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</si>
  <si>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</si>
  <si>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</si>
  <si>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</si>
  <si>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</si>
  <si>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</si>
  <si>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</si>
  <si>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</si>
  <si>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</si>
  <si>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</si>
  <si>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</si>
  <si>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</si>
  <si>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</si>
  <si>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</si>
  <si>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</si>
  <si>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</si>
  <si>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</si>
  <si>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</si>
  <si>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</si>
  <si>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</si>
  <si>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</si>
  <si>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</si>
  <si>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</si>
  <si>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</si>
  <si>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</si>
  <si>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</si>
  <si>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</si>
  <si>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</si>
  <si>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</si>
  <si>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</si>
  <si>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</si>
  <si>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</si>
  <si>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</si>
  <si>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</si>
  <si>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</si>
  <si>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</si>
  <si>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</si>
  <si>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</si>
  <si>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</si>
  <si>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</si>
  <si>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</si>
  <si>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</si>
  <si>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</si>
  <si>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</si>
  <si>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</si>
  <si>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</si>
  <si>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</si>
  <si>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</si>
  <si>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</si>
  <si>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</si>
  <si>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</si>
  <si>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</si>
  <si>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</si>
  <si>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</si>
  <si>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</si>
  <si>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</si>
  <si>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</si>
  <si>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</si>
  <si>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</si>
  <si>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</si>
  <si>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</si>
  <si>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</si>
  <si>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</si>
  <si>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</si>
  <si>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</si>
  <si>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</si>
  <si>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</si>
  <si>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</si>
  <si>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</si>
  <si>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</si>
  <si>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</si>
  <si>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</si>
  <si>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</si>
  <si>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</si>
  <si>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</si>
  <si>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</si>
  <si>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</si>
  <si>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</si>
  <si>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</si>
  <si>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</si>
  <si>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</si>
  <si>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</si>
  <si>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</si>
  <si>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</si>
  <si>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</si>
  <si>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</si>
  <si>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</si>
  <si>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</si>
  <si>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</si>
  <si>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</si>
  <si>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</si>
  <si>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</si>
  <si>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</si>
  <si>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</si>
  <si>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</si>
  <si>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</si>
  <si>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</si>
  <si>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</si>
  <si>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</si>
  <si>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</si>
  <si>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</si>
  <si>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</si>
  <si>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</si>
  <si>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</si>
  <si>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</si>
  <si>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</si>
  <si>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</si>
  <si>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</si>
  <si>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</si>
  <si>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</si>
  <si>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</si>
  <si>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</si>
  <si>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</si>
  <si>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</si>
  <si>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</si>
  <si>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</si>
  <si>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</si>
  <si>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</si>
  <si>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</si>
  <si>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</si>
  <si>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</si>
  <si>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</si>
  <si>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</si>
  <si>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</si>
  <si>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</si>
  <si>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</si>
  <si>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</si>
  <si>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</si>
  <si>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</si>
  <si>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</si>
  <si>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</si>
  <si>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</si>
  <si>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</si>
  <si>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</si>
  <si>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</si>
  <si>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</si>
  <si>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</si>
  <si>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</si>
  <si>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</si>
  <si>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</si>
  <si>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</si>
  <si>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</si>
  <si>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</si>
  <si>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</si>
  <si>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</si>
  <si>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</si>
  <si>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</si>
  <si>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</si>
  <si>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</si>
  <si>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</si>
  <si>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</si>
  <si>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</si>
  <si>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</si>
  <si>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</si>
  <si>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</si>
  <si>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</si>
  <si>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</si>
  <si>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</si>
  <si>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</si>
  <si>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</si>
  <si>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</si>
  <si>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</si>
  <si>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</si>
  <si>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</si>
  <si>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</si>
  <si>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</si>
  <si>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</si>
  <si>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</si>
  <si>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</si>
  <si>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</si>
  <si>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</si>
  <si>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</si>
  <si>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</si>
  <si>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</si>
  <si>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</si>
  <si>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</si>
  <si>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</si>
  <si>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</si>
  <si>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</si>
  <si>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</si>
  <si>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</si>
  <si>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</si>
  <si>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</si>
  <si>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</si>
  <si>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</si>
  <si>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</si>
  <si>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</si>
  <si>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</si>
  <si>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</si>
  <si>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</si>
  <si>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</si>
  <si>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</si>
  <si>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</si>
  <si>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</si>
  <si>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</si>
  <si>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</si>
  <si>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</si>
  <si>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</si>
  <si>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</si>
  <si>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</si>
  <si>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</si>
  <si>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</si>
  <si>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</si>
  <si>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</si>
  <si>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</si>
  <si>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</si>
  <si>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</si>
  <si>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</si>
  <si>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</si>
  <si>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</si>
  <si>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</si>
  <si>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</si>
  <si>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</si>
  <si>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</si>
  <si>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</si>
  <si>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</si>
  <si>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</si>
  <si>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</si>
  <si>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</si>
  <si>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</si>
  <si>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</si>
  <si>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</si>
  <si>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</si>
  <si>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</si>
  <si>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</si>
  <si>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</si>
  <si>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</si>
  <si>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</si>
  <si>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</si>
  <si>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</si>
  <si>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</si>
  <si>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</si>
  <si>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</si>
  <si>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</si>
  <si>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</si>
  <si>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</si>
  <si>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</si>
  <si>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</si>
  <si>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</si>
  <si>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</si>
  <si>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</si>
  <si>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</si>
  <si>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</si>
  <si>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</si>
  <si>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</si>
  <si>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</si>
  <si>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</si>
  <si>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</si>
  <si>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</si>
  <si>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</si>
  <si>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</si>
  <si>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</si>
  <si>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</si>
  <si>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</si>
  <si>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</si>
  <si>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</si>
  <si>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</si>
  <si>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</si>
  <si>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</si>
  <si>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</si>
  <si>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</si>
  <si>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</si>
  <si>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</si>
  <si>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</si>
  <si>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</si>
  <si>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</si>
  <si>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</si>
  <si>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</si>
  <si>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</si>
  <si>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</si>
  <si>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</si>
  <si>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</si>
  <si>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</si>
  <si>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</si>
  <si>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</si>
  <si>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</si>
  <si>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</si>
  <si>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</si>
  <si>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</si>
  <si>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</si>
  <si>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</si>
  <si>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</si>
  <si>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</si>
  <si>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</si>
  <si>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</si>
  <si>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</si>
  <si>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</si>
  <si>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</si>
  <si>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</si>
  <si>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</si>
  <si>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</si>
  <si>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</si>
  <si>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</si>
  <si>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</si>
  <si>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</si>
  <si>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</si>
  <si>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</si>
  <si>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</si>
  <si>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</si>
  <si>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</si>
  <si>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</si>
  <si>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</si>
  <si>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</si>
  <si>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</si>
  <si>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</si>
  <si>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</si>
  <si>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</si>
  <si>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</si>
  <si>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</si>
  <si>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</si>
  <si>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</si>
  <si>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</si>
  <si>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</si>
  <si>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</si>
  <si>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</si>
  <si>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</si>
  <si>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</si>
  <si>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</si>
  <si>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</si>
  <si>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</si>
  <si>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</si>
  <si>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</si>
  <si>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</si>
  <si>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</si>
  <si>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</si>
  <si>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</si>
  <si>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</si>
  <si>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</si>
  <si>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</si>
  <si>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</si>
  <si>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</si>
  <si>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</si>
  <si>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</si>
  <si>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</si>
  <si>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</si>
  <si>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</si>
  <si>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</si>
  <si>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</si>
  <si>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</si>
  <si>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</si>
  <si>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</si>
  <si>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</si>
  <si>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</si>
  <si>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</si>
  <si>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</si>
  <si>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</si>
  <si>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</si>
  <si>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</si>
  <si>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</si>
  <si>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</si>
  <si>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</si>
  <si>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</si>
  <si>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</si>
  <si>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</si>
  <si>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</si>
  <si>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</si>
  <si>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</si>
  <si>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</si>
  <si>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</si>
  <si>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</si>
  <si>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</si>
  <si>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</si>
  <si>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</si>
  <si>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</si>
  <si>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</si>
  <si>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</si>
  <si>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</si>
  <si>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</si>
  <si>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</si>
  <si>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</si>
  <si>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</si>
  <si>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</si>
  <si>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</si>
  <si>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</si>
  <si>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</si>
  <si>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</si>
  <si>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</si>
  <si>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</si>
  <si>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</si>
  <si>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</si>
  <si>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</si>
  <si>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</si>
  <si>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</si>
  <si>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</si>
  <si>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</si>
  <si>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</si>
  <si>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</si>
  <si>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</si>
  <si>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</si>
  <si>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</si>
  <si>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</si>
  <si>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</si>
  <si>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</si>
  <si>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</si>
  <si>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</si>
  <si>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</si>
  <si>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</si>
  <si>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</si>
  <si>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</si>
  <si>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</si>
  <si>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</si>
  <si>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</si>
  <si>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</si>
  <si>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</si>
  <si>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</si>
  <si>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</si>
  <si>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</si>
  <si>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</si>
  <si>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</si>
  <si>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</si>
  <si>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</si>
  <si>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</si>
  <si>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</si>
  <si>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</si>
  <si>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</si>
  <si>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</si>
  <si>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</si>
  <si>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</si>
  <si>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</si>
  <si>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</si>
  <si>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</si>
  <si>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</si>
  <si>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</si>
  <si>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</si>
  <si>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</si>
  <si>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</si>
  <si>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</si>
  <si>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</si>
  <si>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</si>
  <si>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</si>
  <si>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</si>
  <si>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</si>
  <si>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</si>
  <si>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</si>
  <si>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</si>
  <si>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</si>
  <si>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</si>
  <si>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</si>
  <si>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</si>
  <si>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</si>
  <si>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</si>
  <si>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</si>
  <si>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</si>
  <si>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</si>
  <si>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</si>
  <si>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</si>
  <si>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</si>
  <si>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</si>
  <si>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</si>
  <si>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</si>
  <si>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</si>
  <si>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</si>
  <si>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</si>
  <si>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</si>
  <si>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</si>
  <si>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</si>
  <si>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</si>
  <si>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</si>
  <si>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</si>
  <si>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</si>
  <si>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</si>
  <si>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</si>
  <si>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</si>
  <si>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</si>
  <si>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</si>
  <si>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</si>
  <si>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</si>
  <si>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</si>
  <si>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</si>
  <si>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</si>
  <si>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</si>
  <si>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</si>
  <si>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</si>
  <si>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</si>
  <si>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</si>
  <si>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</si>
  <si>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</si>
  <si>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</si>
  <si>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</si>
  <si>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</si>
  <si>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</si>
  <si>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</si>
  <si>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</si>
  <si>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</si>
  <si>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</si>
  <si>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</si>
  <si>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</si>
  <si>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</si>
  <si>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</si>
  <si>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</si>
  <si>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</si>
  <si>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</si>
  <si>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</si>
  <si>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</si>
  <si>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</si>
  <si>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</si>
  <si>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</si>
  <si>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</si>
  <si>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</si>
  <si>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</si>
  <si>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</si>
  <si>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</si>
  <si>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</si>
  <si>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</si>
  <si>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</si>
  <si>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</si>
  <si>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</si>
  <si>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</si>
  <si>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</si>
  <si>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</si>
  <si>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</si>
  <si>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</si>
  <si>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</si>
  <si>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</si>
  <si>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</si>
  <si>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</si>
  <si>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</si>
  <si>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</si>
  <si>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</si>
  <si>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</si>
  <si>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</si>
  <si>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</si>
  <si>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</si>
  <si>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</si>
  <si>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</si>
  <si>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</si>
  <si>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</si>
  <si>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</si>
  <si>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</si>
  <si>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</si>
  <si>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</si>
  <si>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</si>
  <si>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</si>
  <si>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</si>
  <si>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</si>
  <si>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</si>
  <si>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</si>
  <si>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</si>
  <si>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</si>
  <si>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</si>
  <si>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</si>
  <si>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</si>
  <si>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</si>
  <si>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</si>
  <si>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</si>
  <si>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</si>
  <si>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</si>
  <si>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</si>
  <si>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</si>
  <si>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</si>
  <si>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</si>
  <si>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</si>
  <si>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</si>
  <si>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</si>
  <si>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</si>
  <si>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</si>
  <si>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</si>
  <si>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</si>
  <si>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</si>
  <si>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</si>
  <si>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</si>
  <si>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</si>
  <si>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</si>
  <si>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</si>
  <si>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</si>
  <si>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</si>
  <si>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</si>
  <si>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</si>
  <si>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</si>
  <si>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</si>
  <si>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</si>
  <si>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</si>
  <si>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</si>
  <si>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</si>
  <si>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</si>
  <si>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</si>
  <si>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</si>
  <si>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</si>
  <si>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</si>
  <si>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</si>
  <si>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</si>
  <si>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</si>
  <si>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</si>
  <si>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</si>
  <si>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</si>
  <si>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</si>
  <si>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</si>
  <si>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</si>
  <si>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</si>
  <si>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</si>
  <si>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</si>
  <si>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</si>
  <si>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</si>
  <si>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</si>
  <si>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</si>
  <si>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</si>
  <si>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</si>
  <si>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</si>
  <si>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</si>
  <si>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</si>
  <si>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</si>
  <si>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</si>
  <si>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</si>
  <si>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</si>
  <si>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</si>
  <si>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</si>
  <si>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</si>
  <si>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</si>
  <si>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</si>
  <si>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</si>
  <si>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</si>
  <si>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</si>
  <si>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</si>
  <si>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</si>
  <si>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</si>
  <si>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</si>
  <si>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</si>
  <si>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</si>
  <si>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</si>
  <si>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</si>
  <si>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</si>
  <si>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</si>
  <si>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</si>
  <si>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</si>
  <si>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</si>
  <si>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</si>
  <si>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</si>
  <si>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</si>
  <si>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</si>
  <si>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</si>
  <si>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</si>
  <si>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</si>
  <si>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</si>
  <si>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</si>
  <si>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</si>
  <si>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</si>
  <si>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</si>
  <si>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</si>
  <si>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</si>
  <si>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</si>
  <si>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</si>
  <si>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</si>
  <si>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</si>
  <si>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</si>
  <si>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</si>
  <si>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</si>
  <si>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</si>
  <si>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</si>
  <si>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</si>
  <si>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</si>
  <si>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</si>
  <si>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</si>
  <si>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</si>
  <si>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</si>
  <si>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</si>
  <si>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</si>
  <si>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</si>
  <si>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</si>
  <si>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</si>
  <si>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</si>
  <si>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</si>
  <si>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</si>
  <si>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</si>
  <si>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</si>
  <si>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</si>
  <si>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</si>
  <si>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</si>
  <si>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</si>
  <si>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</si>
  <si>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</si>
  <si>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</si>
  <si>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</si>
  <si>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</si>
  <si>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</si>
  <si>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</si>
  <si>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</si>
  <si>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</si>
  <si>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</si>
  <si>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</si>
  <si>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</si>
  <si>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</si>
  <si>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</si>
  <si>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</si>
  <si>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</si>
  <si>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</si>
  <si>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</si>
  <si>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</si>
  <si>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</si>
  <si>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</si>
  <si>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</si>
  <si>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</si>
  <si>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</si>
  <si>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</si>
  <si>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</si>
  <si>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</si>
  <si>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</si>
  <si>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</si>
  <si>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</si>
  <si>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</si>
  <si>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</si>
  <si>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</si>
  <si>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</si>
  <si>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</si>
  <si>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</si>
  <si>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</si>
  <si>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</si>
  <si>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</si>
  <si>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</si>
  <si>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</si>
  <si>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</si>
  <si>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</si>
  <si>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</si>
  <si>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</si>
  <si>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</si>
  <si>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</si>
  <si>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</si>
  <si>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</si>
  <si>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</si>
  <si>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</si>
  <si>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</si>
  <si>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</si>
  <si>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</si>
  <si>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</si>
  <si>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</si>
  <si>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</si>
  <si>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</si>
  <si>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</si>
  <si>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</si>
  <si>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</si>
  <si>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</si>
  <si>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</si>
  <si>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</si>
  <si>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</si>
  <si>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</si>
  <si>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</si>
  <si>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</si>
  <si>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</si>
  <si>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</si>
  <si>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</si>
  <si>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</si>
  <si>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</si>
  <si>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</si>
  <si>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</si>
  <si>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</si>
  <si>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</si>
  <si>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</si>
  <si>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</si>
  <si>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</si>
  <si>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</si>
  <si>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</si>
  <si>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</si>
  <si>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</si>
  <si>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</si>
  <si>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</si>
  <si>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</si>
  <si>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</si>
  <si>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</si>
  <si>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</si>
  <si>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</si>
  <si>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</si>
  <si>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</si>
  <si>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</si>
  <si>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</si>
  <si>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</si>
  <si>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</si>
  <si>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</si>
  <si>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</si>
  <si>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</si>
  <si>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</si>
  <si>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</si>
  <si>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</si>
  <si>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</si>
  <si>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</si>
  <si>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</si>
  <si>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</si>
  <si>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</si>
  <si>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</si>
  <si>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</si>
  <si>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</si>
  <si>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</si>
  <si>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</si>
  <si>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</si>
  <si>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</si>
  <si>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</si>
  <si>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</si>
  <si>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</si>
  <si>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</si>
  <si>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</si>
  <si>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</si>
  <si>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</si>
  <si>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</si>
  <si>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</si>
  <si>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</si>
  <si>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</si>
  <si>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</si>
  <si>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</si>
  <si>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</si>
  <si>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</si>
  <si>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</si>
  <si>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</si>
  <si>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</si>
  <si>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</si>
  <si>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</si>
  <si>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</si>
  <si>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</si>
  <si>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</si>
  <si>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</si>
  <si>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</si>
  <si>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</si>
  <si>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</si>
  <si>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</si>
  <si>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</si>
  <si>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</si>
  <si>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</si>
  <si>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</si>
  <si>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</si>
  <si>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</si>
  <si>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</si>
  <si>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</si>
  <si>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</si>
  <si>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</si>
  <si>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</si>
  <si>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</si>
  <si>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</si>
  <si>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</si>
  <si>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</si>
  <si>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</si>
  <si>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</si>
  <si>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</si>
  <si>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</si>
  <si>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</si>
  <si>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</si>
  <si>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</si>
  <si>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</si>
  <si>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</si>
  <si>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</si>
  <si>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</si>
  <si>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</si>
  <si>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</si>
  <si>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</si>
  <si>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</si>
  <si>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</si>
  <si>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</si>
  <si>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</si>
  <si>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</si>
  <si>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</si>
  <si>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</si>
  <si>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</si>
  <si>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</si>
  <si>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</si>
  <si>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</si>
  <si>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</si>
  <si>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</si>
  <si>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</si>
  <si>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</si>
  <si>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</si>
  <si>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</si>
  <si>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</si>
  <si>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</si>
  <si>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</si>
  <si>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</si>
  <si>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</si>
  <si>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</si>
  <si>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</si>
  <si>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</si>
  <si>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</si>
  <si>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</si>
  <si>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</si>
  <si>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</si>
  <si>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</si>
  <si>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</si>
  <si>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</si>
  <si>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</si>
  <si>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</si>
  <si>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</si>
  <si>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</si>
  <si>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</si>
  <si>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</si>
  <si>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</si>
  <si>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</si>
  <si>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</si>
  <si>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</si>
  <si>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</si>
  <si>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</si>
  <si>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</si>
  <si>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</si>
  <si>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</si>
  <si>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</si>
  <si>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</si>
  <si>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</si>
  <si>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</si>
  <si>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</si>
  <si>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</si>
  <si>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</si>
  <si>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</si>
  <si>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</si>
  <si>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</si>
  <si>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</si>
  <si>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</si>
  <si>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</si>
  <si>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</si>
  <si>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</si>
  <si>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</si>
  <si>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</si>
  <si>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</si>
  <si>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</si>
  <si>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</si>
  <si>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</si>
  <si>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</si>
  <si>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</si>
  <si>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</si>
  <si>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</si>
  <si>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</si>
  <si>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</si>
  <si>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</si>
  <si>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</si>
  <si>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</si>
  <si>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</si>
  <si>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</si>
  <si>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</si>
  <si>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</si>
  <si>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</si>
  <si>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</si>
  <si>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</si>
  <si>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</si>
  <si>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</si>
  <si>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</si>
  <si>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</si>
  <si>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</si>
  <si>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</si>
  <si>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</si>
  <si>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</si>
  <si>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</si>
  <si>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</si>
  <si>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</si>
  <si>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</si>
  <si>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</si>
  <si>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</si>
  <si>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</si>
  <si>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</si>
  <si>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</si>
  <si>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</si>
  <si>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</si>
  <si>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</si>
  <si>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</si>
  <si>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</si>
  <si>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</si>
  <si>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</si>
  <si>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</si>
  <si>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</si>
  <si>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</si>
  <si>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</si>
  <si>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</si>
  <si>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</si>
  <si>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</si>
  <si>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</si>
  <si>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</si>
  <si>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</si>
  <si>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</si>
  <si>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</si>
  <si>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</si>
  <si>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</si>
  <si>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</si>
  <si>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</si>
  <si>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</si>
  <si>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</si>
  <si>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</si>
  <si>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</si>
  <si>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</si>
  <si>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</si>
  <si>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</si>
  <si>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</si>
  <si>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</si>
  <si>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</si>
  <si>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</si>
  <si>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</si>
  <si>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</si>
  <si>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</si>
  <si>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</si>
  <si>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</si>
  <si>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</si>
  <si>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</si>
  <si>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</si>
  <si>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</si>
  <si>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</si>
  <si>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</si>
  <si>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</si>
  <si>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</si>
  <si>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</si>
  <si>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</si>
  <si>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</si>
  <si>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</si>
  <si>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</si>
  <si>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</si>
  <si>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</si>
  <si>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</si>
  <si>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</si>
  <si>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</si>
  <si>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</si>
  <si>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</si>
  <si>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</si>
  <si>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</si>
  <si>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</si>
  <si>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</si>
  <si>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</si>
  <si>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</si>
  <si>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</si>
  <si>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</si>
  <si>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</si>
  <si>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</si>
  <si>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</si>
  <si>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</si>
  <si>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</si>
  <si>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</si>
  <si>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</si>
  <si>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</si>
  <si>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</si>
  <si>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</si>
  <si>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</si>
  <si>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</si>
  <si>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</si>
  <si>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</si>
  <si>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</si>
  <si>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</si>
  <si>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</si>
  <si>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</si>
  <si>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</si>
  <si>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</si>
  <si>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</si>
  <si>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</si>
  <si>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</si>
  <si>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</si>
  <si>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</si>
  <si>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</si>
  <si>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</si>
  <si>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</si>
  <si>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</si>
  <si>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</si>
  <si>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</si>
  <si>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</si>
  <si>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</si>
  <si>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</si>
  <si>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</si>
  <si>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</si>
  <si>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</si>
  <si>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</si>
  <si>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</si>
  <si>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</si>
  <si>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</si>
  <si>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</si>
  <si>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</si>
  <si>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</si>
  <si>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</si>
  <si>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</si>
  <si>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</si>
  <si>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</si>
  <si>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</si>
  <si>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</si>
  <si>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</si>
  <si>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</si>
  <si>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</si>
  <si>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</si>
  <si>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</si>
  <si>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</si>
  <si>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</si>
  <si>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</si>
  <si>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</si>
  <si>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</si>
  <si>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</si>
  <si>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</si>
  <si>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</si>
  <si>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</si>
  <si>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</si>
  <si>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</si>
  <si>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</si>
  <si>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</si>
  <si>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</si>
  <si>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</si>
  <si>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</si>
  <si>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</si>
  <si>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</si>
  <si>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</si>
  <si>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</si>
  <si>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</si>
  <si>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</si>
  <si>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</si>
  <si>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</si>
  <si>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</si>
  <si>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</si>
  <si>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</si>
  <si>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</si>
  <si>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</si>
  <si>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</si>
  <si>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</si>
  <si>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</si>
  <si>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</si>
  <si>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</si>
  <si>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</si>
  <si>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</si>
  <si>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</si>
  <si>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</si>
  <si>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</si>
  <si>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</si>
  <si>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</si>
  <si>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</si>
  <si>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</si>
  <si>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</si>
  <si>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</si>
  <si>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</si>
  <si>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</si>
  <si>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</si>
  <si>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</si>
  <si>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</si>
  <si>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</si>
  <si>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</si>
  <si>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</si>
  <si>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</si>
  <si>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</si>
  <si>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</si>
  <si>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</si>
  <si>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</si>
  <si>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</si>
  <si>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</si>
  <si>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</si>
  <si>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</si>
  <si>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</si>
  <si>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</si>
  <si>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</si>
  <si>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</si>
  <si>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</si>
  <si>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</si>
  <si>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</si>
  <si>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</si>
  <si>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</si>
  <si>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</si>
  <si>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</si>
  <si>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</si>
  <si>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</si>
  <si>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</si>
  <si>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</si>
  <si>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</si>
  <si>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</si>
  <si>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</si>
  <si>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</si>
  <si>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</si>
  <si>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</si>
  <si>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</si>
  <si>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</si>
  <si>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</si>
  <si>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</si>
  <si>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</si>
  <si>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</si>
  <si>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</si>
  <si>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</si>
  <si>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</si>
  <si>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</si>
  <si>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</si>
  <si>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</si>
  <si>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</si>
  <si>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</si>
  <si>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</si>
  <si>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</si>
  <si>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</si>
  <si>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</si>
  <si>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</si>
  <si>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</si>
  <si>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</si>
  <si>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</si>
  <si>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</si>
  <si>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</si>
  <si>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</si>
  <si>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</si>
  <si>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</si>
  <si>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</si>
  <si>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</si>
  <si>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</si>
  <si>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</si>
  <si>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</si>
  <si>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</si>
  <si>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</si>
  <si>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</si>
  <si>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</si>
  <si>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</si>
  <si>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</si>
  <si>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</si>
  <si>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</si>
  <si>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</si>
  <si>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</si>
  <si>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</si>
  <si>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</si>
  <si>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</si>
  <si>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</si>
  <si>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</si>
  <si>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</si>
  <si>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</si>
  <si>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</si>
  <si>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</si>
  <si>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</si>
  <si>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</si>
  <si>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</si>
  <si>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</si>
  <si>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</si>
  <si>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</si>
  <si>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</si>
  <si>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</si>
  <si>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</si>
  <si>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</si>
  <si>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</si>
  <si>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</si>
  <si>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</si>
  <si>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</si>
  <si>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</si>
  <si>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</si>
  <si>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</si>
  <si>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</si>
  <si>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</si>
  <si>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</si>
  <si>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</si>
  <si>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</si>
  <si>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</si>
  <si>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</si>
  <si>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</si>
  <si>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</si>
  <si>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</si>
  <si>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</si>
  <si>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</si>
  <si>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</si>
  <si>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</si>
  <si>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</si>
  <si>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</si>
  <si>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</si>
  <si>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</si>
  <si>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</si>
  <si>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</si>
  <si>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</si>
  <si>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</si>
  <si>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</si>
  <si>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</si>
  <si>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</si>
  <si>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</si>
  <si>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</si>
  <si>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</si>
  <si>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</si>
  <si>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</si>
  <si>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</si>
  <si>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</si>
  <si>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</si>
  <si>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</si>
  <si>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</si>
  <si>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</si>
  <si>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</si>
  <si>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</si>
  <si>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</si>
  <si>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</si>
  <si>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</si>
  <si>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</si>
  <si>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</si>
  <si>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</si>
  <si>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</si>
  <si>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</si>
  <si>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</si>
  <si>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</si>
  <si>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</si>
  <si>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</si>
  <si>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</si>
  <si>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</si>
  <si>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</si>
  <si>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</si>
  <si>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</si>
  <si>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</si>
  <si>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</si>
  <si>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</si>
  <si>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</si>
  <si>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</si>
  <si>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</si>
  <si>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</si>
  <si>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</si>
  <si>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</si>
  <si>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</si>
  <si>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</si>
  <si>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</si>
  <si>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</si>
  <si>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</si>
  <si>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</si>
  <si>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</si>
  <si>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</si>
  <si>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</si>
  <si>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</si>
  <si>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</si>
  <si>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</si>
  <si>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</si>
  <si>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</si>
  <si>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</si>
  <si>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</si>
  <si>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</si>
  <si>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</si>
  <si>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</si>
  <si>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</si>
  <si>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</si>
  <si>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</si>
  <si>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</si>
  <si>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</si>
  <si>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</si>
  <si>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</si>
  <si>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</si>
  <si>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</si>
  <si>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</si>
  <si>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</si>
  <si>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</si>
  <si>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</si>
  <si>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</si>
  <si>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</si>
  <si>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</si>
  <si>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</si>
  <si>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</si>
  <si>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</si>
  <si>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</si>
  <si>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</si>
  <si>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</si>
  <si>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</si>
  <si>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</si>
  <si>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</si>
  <si>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</si>
  <si>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</si>
  <si>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</si>
  <si>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</si>
  <si>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</si>
  <si>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</si>
  <si>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</si>
  <si>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</si>
  <si>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</si>
  <si>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</si>
  <si>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</si>
  <si>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</si>
  <si>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</si>
  <si>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</si>
  <si>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</si>
  <si>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</si>
  <si>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</si>
  <si>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</si>
  <si>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</si>
  <si>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</si>
  <si>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</si>
  <si>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</si>
  <si>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</si>
  <si>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</si>
  <si>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</si>
  <si>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</si>
  <si>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</si>
  <si>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</si>
  <si>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</si>
  <si>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</si>
  <si>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</si>
  <si>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</si>
  <si>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</si>
  <si>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</si>
  <si>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</si>
  <si>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</si>
  <si>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</si>
  <si>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</si>
  <si>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</si>
  <si>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</si>
  <si>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</si>
  <si>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</si>
  <si>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</si>
  <si>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</si>
  <si>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</si>
  <si>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</si>
  <si>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</si>
  <si>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</si>
  <si>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</si>
  <si>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</si>
  <si>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</si>
  <si>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</si>
  <si>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</si>
  <si>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</si>
  <si>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</si>
  <si>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</si>
  <si>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</si>
  <si>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</si>
  <si>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</si>
  <si>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</si>
  <si>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</si>
  <si>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</si>
  <si>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</si>
  <si>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</si>
  <si>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</si>
  <si>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</si>
  <si>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</si>
  <si>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</si>
  <si>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</si>
  <si>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</si>
  <si>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</si>
  <si>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</si>
  <si>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</si>
  <si>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</si>
  <si>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</si>
  <si>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</si>
  <si>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</si>
  <si>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</si>
  <si>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</si>
  <si>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</si>
  <si>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</si>
  <si>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</si>
  <si>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</si>
  <si>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</si>
  <si>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</si>
  <si>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</si>
  <si>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</si>
  <si>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</si>
  <si>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</si>
  <si>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</si>
  <si>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</si>
  <si>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</si>
  <si>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</si>
  <si>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</si>
  <si>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</si>
  <si>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</si>
  <si>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</si>
  <si>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</si>
  <si>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</si>
  <si>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</si>
  <si>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</si>
  <si>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</si>
  <si>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</si>
  <si>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</si>
  <si>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</si>
  <si>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</si>
  <si>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</si>
  <si>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</si>
  <si>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</si>
  <si>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</si>
  <si>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</si>
  <si>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</si>
  <si>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</si>
  <si>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</si>
  <si>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</si>
  <si>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</si>
  <si>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</si>
  <si>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</si>
  <si>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</si>
  <si>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</si>
  <si>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</si>
  <si>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</si>
  <si>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</si>
  <si>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</si>
  <si>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</si>
  <si>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</si>
  <si>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</si>
  <si>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</si>
  <si>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</si>
  <si>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</si>
  <si>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</si>
  <si>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</si>
  <si>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</si>
  <si>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</si>
  <si>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</si>
  <si>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</si>
  <si>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</si>
  <si>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</si>
  <si>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</si>
  <si>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</si>
  <si>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</si>
  <si>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</si>
  <si>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</si>
  <si>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</si>
  <si>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</si>
  <si>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</si>
  <si>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</si>
  <si>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</si>
  <si>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</si>
  <si>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</si>
  <si>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</si>
  <si>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</si>
  <si>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</si>
  <si>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</si>
  <si>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</si>
  <si>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</si>
  <si>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</si>
  <si>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</si>
  <si>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</si>
  <si>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</si>
  <si>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</si>
  <si>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</si>
  <si>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</si>
  <si>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</si>
  <si>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</si>
  <si>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</si>
  <si>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</si>
  <si>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</si>
  <si>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</si>
  <si>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</si>
  <si>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</si>
  <si>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</si>
  <si>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</si>
  <si>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</si>
  <si>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</si>
  <si>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</si>
  <si>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</si>
  <si>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</si>
  <si>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</si>
  <si>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</si>
  <si>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</si>
  <si>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</si>
  <si>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</si>
  <si>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</si>
  <si>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</si>
  <si>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</si>
  <si>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</si>
  <si>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</si>
  <si>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</si>
  <si>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</si>
  <si>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</si>
  <si>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</si>
  <si>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</si>
  <si>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</si>
  <si>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</si>
  <si>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</si>
  <si>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</si>
  <si>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</si>
  <si>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</si>
  <si>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</si>
  <si>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</si>
  <si>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</si>
  <si>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</si>
  <si>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</si>
  <si>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</si>
  <si>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</si>
  <si>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</si>
  <si>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</si>
  <si>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</si>
  <si>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</si>
  <si>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</si>
  <si>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</si>
  <si>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</si>
  <si>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</si>
  <si>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</si>
  <si>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</si>
  <si>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</si>
  <si>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</si>
  <si>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</si>
  <si>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</si>
  <si>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</si>
  <si>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</si>
  <si>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</si>
  <si>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</si>
  <si>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</si>
  <si>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</si>
  <si>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</si>
  <si>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</si>
  <si>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</si>
  <si>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</si>
  <si>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</si>
  <si>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</si>
  <si>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</si>
  <si>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</si>
  <si>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</si>
  <si>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</si>
  <si>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</si>
  <si>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</si>
  <si>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</si>
  <si>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</si>
  <si>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</si>
  <si>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</si>
  <si>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</si>
  <si>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</si>
  <si>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</si>
  <si>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</si>
  <si>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</si>
  <si>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</si>
  <si>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</si>
  <si>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</si>
  <si>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</si>
  <si>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</si>
  <si>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</si>
  <si>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</si>
  <si>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</si>
  <si>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</si>
  <si>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</si>
  <si>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</si>
  <si>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</si>
  <si>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</si>
  <si>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</si>
  <si>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</si>
  <si>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</si>
  <si>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</si>
  <si>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</si>
  <si>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</si>
  <si>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</si>
  <si>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</si>
  <si>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</si>
  <si>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</si>
  <si>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</si>
  <si>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</si>
  <si>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</si>
  <si>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</si>
  <si>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</si>
  <si>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</si>
  <si>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</si>
  <si>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</si>
  <si>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</si>
  <si>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</si>
  <si>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</si>
  <si>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</si>
  <si>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</si>
  <si>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</si>
  <si>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</si>
  <si>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</si>
  <si>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</si>
  <si>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</si>
  <si>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</si>
  <si>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</si>
  <si>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</si>
  <si>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</si>
  <si>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</si>
  <si>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</si>
  <si>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</si>
  <si>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</si>
  <si>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</si>
  <si>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</si>
  <si>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</si>
  <si>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</si>
  <si>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</si>
  <si>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</si>
  <si>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</si>
  <si>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</si>
  <si>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</si>
  <si>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</si>
  <si>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</si>
  <si>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</si>
  <si>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</si>
  <si>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</si>
  <si>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</si>
  <si>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</si>
  <si>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</si>
  <si>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</si>
  <si>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</si>
  <si>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</si>
  <si>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</si>
  <si>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</si>
  <si>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</si>
  <si>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</si>
  <si>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</si>
  <si>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</si>
  <si>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</si>
  <si>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</si>
  <si>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</si>
  <si>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</si>
  <si>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</si>
  <si>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</si>
  <si>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</si>
  <si>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</si>
  <si>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</si>
  <si>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</si>
  <si>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</si>
  <si>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</si>
  <si>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</si>
  <si>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</si>
  <si>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</si>
  <si>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</si>
  <si>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</si>
  <si>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</si>
  <si>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</si>
  <si>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</si>
  <si>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</si>
  <si>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</si>
  <si>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</si>
  <si>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</si>
  <si>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</si>
  <si>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</si>
  <si>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</si>
  <si>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</si>
  <si>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</si>
  <si>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</si>
  <si>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</si>
  <si>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</si>
  <si>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</si>
  <si>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</si>
  <si>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</si>
  <si>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</si>
  <si>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</si>
  <si>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</si>
  <si>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</si>
  <si>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</si>
  <si>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</si>
  <si>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</si>
  <si>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</si>
  <si>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</si>
  <si>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</si>
  <si>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</si>
  <si>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</si>
  <si>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</si>
  <si>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</si>
  <si>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</si>
  <si>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</si>
  <si>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</si>
  <si>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</si>
  <si>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</si>
  <si>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</si>
  <si>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</si>
  <si>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</si>
  <si>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</si>
  <si>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</si>
  <si>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</si>
  <si>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</si>
  <si>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</si>
  <si>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</si>
  <si>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</si>
  <si>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</si>
  <si>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</si>
  <si>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</si>
  <si>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</si>
  <si>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</si>
  <si>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</si>
  <si>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</si>
  <si>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</si>
  <si>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</si>
  <si>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</si>
  <si>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</si>
  <si>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</si>
  <si>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</si>
  <si>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</si>
  <si>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</si>
  <si>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</si>
  <si>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</si>
  <si>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</si>
  <si>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</si>
  <si>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</si>
  <si>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</si>
  <si>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</si>
  <si>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</si>
  <si>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</si>
  <si>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</si>
  <si>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</si>
  <si>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</si>
  <si>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</si>
  <si>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</si>
  <si>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</si>
  <si>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</si>
  <si>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</si>
  <si>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</si>
  <si>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</si>
  <si>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</si>
  <si>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</si>
  <si>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</si>
  <si>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</si>
  <si>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</si>
  <si>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</si>
  <si>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</si>
  <si>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</si>
  <si>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</si>
  <si>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</si>
  <si>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</si>
  <si>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</si>
  <si>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</si>
  <si>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</si>
  <si>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</si>
  <si>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</si>
  <si>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</si>
  <si>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</si>
  <si>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</si>
  <si>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</si>
  <si>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</si>
  <si>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</si>
  <si>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</si>
  <si>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</si>
  <si>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</si>
  <si>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</si>
  <si>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</si>
  <si>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</si>
  <si>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</si>
  <si>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</si>
  <si>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</si>
  <si>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</si>
  <si>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</si>
  <si>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</si>
  <si>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</si>
  <si>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</si>
  <si>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</si>
  <si>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</si>
  <si>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</si>
  <si>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</si>
  <si>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</si>
  <si>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</si>
  <si>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</si>
  <si>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</si>
  <si>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</si>
  <si>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</si>
  <si>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</si>
  <si>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</si>
  <si>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</si>
  <si>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</si>
  <si>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</si>
  <si>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</si>
  <si>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</si>
  <si>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</si>
  <si>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</si>
  <si>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</si>
  <si>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</si>
  <si>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</si>
  <si>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</si>
  <si>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</si>
  <si>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</si>
  <si>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</si>
  <si>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</si>
  <si>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</si>
  <si>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</si>
  <si>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</si>
  <si>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</si>
  <si>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</si>
  <si>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</si>
  <si>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</si>
  <si>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</si>
  <si>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</si>
  <si>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</si>
  <si>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</si>
  <si>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</si>
  <si>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</si>
  <si>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</si>
  <si>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</si>
  <si>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</si>
  <si>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</si>
  <si>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</si>
  <si>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</si>
  <si>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</si>
  <si>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</si>
  <si>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</si>
  <si>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</si>
  <si>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</si>
  <si>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</si>
  <si>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</si>
  <si>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</si>
  <si>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</si>
  <si>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</si>
  <si>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</si>
  <si>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</si>
  <si>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</si>
  <si>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</si>
  <si>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</si>
  <si>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</si>
  <si>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</si>
  <si>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</si>
  <si>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</si>
  <si>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</si>
  <si>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</si>
  <si>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</si>
  <si>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</si>
  <si>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</si>
  <si>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</si>
  <si>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</si>
  <si>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</si>
  <si>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</si>
  <si>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</si>
  <si>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</si>
  <si>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</si>
  <si>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</si>
  <si>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</si>
  <si>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</si>
  <si>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</si>
  <si>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</si>
  <si>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</si>
  <si>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</si>
  <si>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</si>
  <si>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</si>
  <si>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</si>
  <si>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</si>
  <si>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</si>
  <si>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</si>
  <si>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</si>
  <si>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</si>
  <si>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</si>
  <si>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</si>
  <si>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</si>
  <si>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</si>
  <si>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</si>
  <si>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</si>
  <si>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</si>
  <si>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</si>
  <si>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</si>
  <si>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</si>
  <si>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</si>
  <si>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</si>
  <si>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</si>
  <si>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</si>
  <si>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</si>
  <si>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</si>
  <si>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</si>
  <si>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</si>
  <si>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</si>
  <si>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</si>
  <si>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</si>
  <si>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</si>
  <si>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</si>
  <si>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</si>
  <si>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</si>
  <si>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</si>
  <si>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</si>
  <si>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</si>
  <si>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</si>
  <si>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</si>
  <si>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</si>
  <si>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</si>
  <si>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</si>
  <si>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</si>
  <si>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</si>
  <si>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</si>
  <si>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</si>
  <si>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</si>
  <si>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</si>
  <si>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</si>
  <si>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</si>
  <si>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</si>
  <si>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</si>
  <si>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</si>
  <si>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</si>
  <si>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</si>
  <si>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</si>
  <si>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</si>
  <si>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</si>
  <si>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</si>
  <si>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</si>
  <si>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</si>
  <si>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</si>
  <si>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</si>
  <si>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</si>
  <si>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</si>
  <si>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</si>
  <si>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</si>
  <si>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</si>
  <si>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</si>
  <si>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</si>
  <si>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</si>
  <si>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</si>
  <si>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</si>
  <si>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</si>
  <si>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</si>
  <si>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</si>
  <si>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</si>
  <si>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</si>
  <si>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</si>
  <si>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</si>
  <si>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</si>
  <si>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</si>
  <si>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</si>
  <si>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</si>
  <si>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</si>
  <si>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</si>
  <si>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</si>
  <si>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</si>
  <si>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</si>
  <si>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</si>
  <si>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</si>
  <si>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</si>
  <si>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</si>
  <si>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</si>
  <si>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</si>
  <si>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</si>
  <si>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</si>
  <si>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</si>
  <si>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</si>
  <si>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</si>
  <si>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</si>
  <si>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</si>
  <si>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</si>
  <si>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</si>
  <si>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</si>
  <si>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</si>
  <si>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</si>
  <si>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</si>
  <si>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</si>
  <si>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</si>
  <si>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</si>
  <si>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</si>
  <si>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</si>
  <si>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</si>
  <si>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</si>
  <si>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</si>
  <si>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</si>
  <si>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</si>
  <si>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</si>
  <si>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</si>
  <si>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</si>
  <si>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</si>
  <si>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</si>
  <si>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</si>
  <si>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</si>
  <si>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</si>
  <si>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</si>
  <si>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</si>
  <si>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</si>
  <si>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</si>
  <si>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</si>
  <si>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</si>
  <si>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</si>
  <si>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</si>
  <si>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</si>
  <si>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</si>
  <si>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</si>
  <si>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</si>
  <si>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</si>
  <si>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</si>
  <si>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</si>
  <si>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</si>
  <si>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</si>
  <si>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</si>
  <si>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</si>
  <si>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</si>
  <si>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</si>
  <si>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</si>
  <si>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</si>
  <si>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</si>
  <si>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</si>
  <si>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</si>
  <si>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</si>
  <si>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</si>
  <si>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</si>
  <si>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</si>
  <si>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</si>
  <si>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</si>
  <si>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</si>
  <si>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</si>
  <si>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</si>
  <si>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</si>
  <si>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</si>
  <si>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</si>
  <si>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</si>
  <si>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</si>
  <si>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</si>
  <si>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</si>
  <si>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</si>
  <si>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</si>
  <si>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</si>
  <si>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</si>
  <si>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</si>
  <si>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</si>
  <si>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</si>
  <si>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</si>
  <si>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</si>
  <si>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</si>
  <si>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</si>
  <si>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</si>
  <si>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</si>
  <si>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</si>
  <si>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</si>
  <si>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</si>
  <si>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</si>
  <si>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</si>
  <si>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</si>
  <si>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</si>
  <si>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</si>
  <si>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</si>
  <si>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</si>
  <si>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</si>
  <si>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</si>
  <si>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</si>
  <si>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</si>
  <si>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</si>
  <si>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</si>
  <si>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</si>
  <si>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</si>
  <si>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</si>
  <si>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</si>
  <si>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</si>
  <si>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</si>
  <si>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</si>
  <si>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</si>
  <si>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</si>
  <si>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</si>
  <si>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</si>
  <si>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</si>
  <si>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</si>
  <si>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</si>
  <si>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</si>
  <si>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</si>
  <si>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</si>
  <si>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</si>
  <si>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</si>
  <si>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</si>
  <si>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</si>
  <si>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</si>
  <si>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</si>
  <si>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</si>
  <si>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</si>
  <si>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</si>
  <si>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</si>
  <si>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</si>
  <si>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</si>
  <si>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</si>
  <si>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</si>
  <si>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</si>
  <si>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</si>
  <si>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</si>
  <si>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</si>
  <si>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</si>
  <si>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</si>
  <si>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</si>
  <si>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</si>
  <si>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</si>
  <si>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</si>
  <si>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</si>
  <si>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</si>
  <si>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</si>
  <si>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</si>
  <si>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</si>
  <si>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</si>
  <si>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</si>
  <si>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</si>
  <si>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</si>
  <si>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</si>
  <si>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</si>
  <si>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</si>
  <si>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</si>
  <si>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</si>
  <si>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</si>
  <si>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</si>
  <si>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</si>
  <si>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</si>
  <si>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</si>
  <si>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</si>
  <si>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</si>
  <si>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</si>
  <si>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</si>
  <si>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</si>
  <si>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</si>
  <si>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</si>
  <si>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</si>
  <si>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</si>
  <si>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</si>
  <si>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</si>
  <si>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</si>
  <si>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</si>
  <si>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</si>
  <si>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</si>
  <si>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</si>
  <si>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</si>
  <si>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</si>
  <si>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</si>
  <si>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</si>
  <si>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</si>
  <si>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</si>
  <si>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</si>
  <si>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</si>
  <si>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</si>
  <si>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</si>
  <si>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</si>
  <si>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</si>
  <si>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</si>
  <si>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</si>
  <si>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</si>
  <si>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</si>
  <si>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</si>
  <si>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</si>
  <si>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</si>
  <si>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</si>
  <si>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</si>
  <si>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</si>
  <si>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</si>
  <si>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</si>
  <si>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</si>
  <si>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</si>
  <si>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</si>
  <si>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</si>
  <si>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</si>
  <si>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</si>
  <si>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</si>
  <si>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</si>
  <si>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</si>
  <si>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</si>
  <si>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</si>
  <si>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</si>
  <si>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</si>
  <si>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</si>
  <si>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</si>
  <si>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</si>
  <si>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</si>
  <si>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</si>
  <si>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</si>
  <si>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</si>
  <si>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</si>
  <si>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</si>
  <si>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</si>
  <si>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</si>
  <si>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</si>
  <si>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</si>
  <si>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</si>
  <si>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</si>
  <si>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</si>
  <si>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</si>
  <si>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</si>
  <si>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</si>
  <si>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</si>
  <si>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</si>
  <si>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</si>
  <si>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</si>
  <si>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</si>
  <si>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</si>
  <si>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</si>
  <si>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</si>
  <si>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</si>
  <si>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</si>
  <si>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</si>
  <si>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</si>
  <si>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</si>
  <si>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</si>
  <si>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</si>
  <si>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</si>
  <si>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</si>
  <si>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</si>
  <si>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</si>
  <si>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</si>
  <si>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</si>
  <si>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</si>
  <si>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</si>
  <si>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</si>
  <si>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</si>
  <si>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</si>
  <si>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</si>
  <si>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</si>
  <si>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</si>
  <si>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</si>
  <si>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</si>
  <si>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</si>
  <si>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</si>
  <si>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</si>
  <si>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</si>
  <si>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</si>
  <si>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</si>
  <si>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</si>
  <si>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</si>
  <si>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</si>
  <si>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</si>
  <si>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</si>
  <si>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</si>
  <si>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</si>
  <si>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</si>
  <si>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</si>
  <si>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</si>
  <si>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</si>
  <si>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</si>
  <si>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</si>
  <si>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</si>
  <si>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</si>
  <si>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</si>
  <si>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</si>
  <si>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</si>
  <si>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</si>
  <si>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</si>
  <si>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</si>
  <si>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</si>
  <si>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</si>
  <si>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</si>
  <si>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</si>
  <si>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</si>
  <si>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</si>
  <si>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</si>
  <si>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</si>
  <si>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</si>
  <si>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</si>
  <si>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</si>
  <si>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</si>
  <si>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</si>
  <si>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</si>
  <si>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</si>
  <si>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</si>
  <si>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</si>
  <si>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</si>
  <si>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</si>
  <si>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</si>
  <si>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</si>
  <si>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</si>
  <si>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</si>
  <si>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</si>
  <si>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</si>
  <si>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</si>
  <si>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</si>
  <si>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</si>
  <si>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</si>
  <si>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</si>
  <si>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</si>
  <si>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</si>
  <si>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</si>
  <si>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</si>
  <si>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</si>
  <si>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</si>
  <si>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</si>
  <si>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</si>
  <si>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</si>
  <si>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</si>
  <si>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</si>
  <si>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</si>
  <si>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</si>
  <si>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</si>
  <si>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</si>
  <si>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</si>
  <si>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</si>
  <si>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</si>
  <si>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</si>
  <si>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</si>
  <si>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</si>
  <si>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</si>
  <si>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</si>
  <si>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</si>
  <si>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</si>
  <si>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</si>
  <si>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</si>
  <si>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</si>
  <si>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</si>
  <si>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</si>
  <si>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</si>
  <si>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</si>
  <si>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</si>
  <si>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</si>
  <si>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</si>
  <si>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</si>
  <si>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</si>
  <si>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</si>
  <si>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</si>
  <si>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</si>
  <si>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</si>
  <si>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</si>
  <si>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</si>
  <si>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</si>
  <si>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</si>
  <si>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</si>
  <si>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</si>
  <si>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</si>
  <si>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</si>
  <si>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</si>
  <si>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</si>
  <si>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</si>
  <si>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</si>
  <si>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</si>
  <si>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</si>
  <si>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</si>
  <si>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</si>
  <si>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</si>
  <si>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</si>
  <si>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</si>
  <si>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</si>
  <si>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</si>
  <si>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</si>
  <si>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</si>
  <si>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</si>
  <si>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</si>
  <si>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</si>
  <si>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</si>
  <si>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</si>
  <si>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</si>
  <si>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</si>
  <si>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</si>
  <si>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</si>
  <si>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</si>
  <si>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</si>
  <si>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</si>
  <si>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</si>
  <si>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</si>
  <si>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</si>
  <si>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</si>
  <si>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</si>
  <si>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</si>
  <si>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</si>
  <si>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</si>
  <si>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</si>
  <si>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</si>
  <si>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</si>
  <si>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</si>
  <si>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</si>
  <si>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</si>
  <si>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</si>
  <si>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</si>
  <si>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</si>
  <si>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</si>
  <si>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</si>
  <si>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</si>
  <si>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</si>
  <si>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</si>
  <si>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</si>
  <si>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</si>
  <si>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</si>
  <si>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</si>
  <si>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</si>
  <si>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</si>
  <si>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</si>
  <si>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</si>
  <si>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</si>
  <si>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</si>
  <si>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</si>
  <si>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</si>
  <si>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</si>
  <si>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</si>
  <si>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</si>
  <si>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</si>
  <si>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</si>
  <si>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</si>
  <si>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</si>
  <si>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</si>
  <si>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</si>
  <si>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</si>
  <si>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</si>
  <si>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</si>
  <si>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</si>
  <si>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</si>
  <si>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</si>
  <si>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</si>
  <si>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</si>
  <si>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</si>
  <si>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</si>
  <si>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</si>
  <si>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</si>
  <si>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</si>
  <si>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</si>
  <si>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</si>
  <si>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</si>
  <si>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</si>
  <si>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</si>
  <si>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</si>
  <si>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</si>
  <si>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</si>
  <si>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</si>
  <si>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</si>
  <si>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</si>
  <si>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</si>
  <si>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</si>
  <si>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</si>
  <si>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</si>
  <si>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</si>
  <si>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</si>
  <si>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</si>
  <si>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</si>
  <si>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</si>
  <si>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</si>
  <si>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</si>
  <si>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</si>
  <si>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</si>
  <si>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</si>
  <si>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</si>
  <si>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</si>
  <si>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</si>
  <si>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</si>
  <si>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</si>
  <si>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</si>
  <si>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</si>
  <si>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</si>
  <si>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</si>
  <si>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</si>
  <si>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</si>
  <si>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</si>
  <si>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</si>
  <si>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</si>
  <si>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</si>
  <si>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</si>
  <si>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</si>
  <si>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</si>
  <si>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</si>
  <si>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</si>
  <si>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</si>
  <si>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</si>
  <si>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</si>
  <si>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</si>
  <si>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</si>
  <si>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</si>
  <si>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</si>
  <si>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</si>
  <si>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</si>
  <si>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</si>
  <si>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</si>
  <si>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</si>
  <si>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</si>
  <si>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</si>
  <si>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</si>
  <si>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</si>
  <si>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</si>
  <si>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</si>
  <si>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</si>
  <si>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</si>
  <si>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</si>
  <si>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</si>
  <si>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</si>
  <si>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</si>
  <si>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</si>
  <si>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</si>
  <si>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</si>
  <si>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</si>
  <si>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</si>
  <si>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</si>
  <si>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</si>
  <si>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</si>
  <si>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</si>
  <si>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</si>
  <si>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</si>
  <si>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</si>
  <si>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</si>
  <si>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</si>
  <si>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</si>
  <si>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</si>
  <si>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</si>
  <si>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</si>
  <si>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</si>
  <si>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</si>
  <si>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</si>
  <si>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</si>
  <si>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</si>
  <si>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</si>
  <si>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</si>
  <si>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</si>
  <si>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</si>
  <si>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</si>
  <si>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</si>
  <si>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</si>
  <si>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</si>
  <si>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</si>
  <si>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</si>
  <si>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</si>
  <si>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</si>
  <si>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</si>
  <si>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</si>
  <si>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</si>
  <si>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</si>
  <si>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</si>
  <si>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</si>
  <si>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</si>
  <si>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</si>
  <si>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</si>
  <si>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</si>
  <si>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</si>
  <si>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</si>
  <si>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</si>
  <si>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</si>
  <si>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</si>
  <si>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</si>
  <si>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</si>
  <si>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</si>
  <si>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</si>
  <si>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</si>
  <si>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</si>
  <si>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</si>
  <si>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</si>
  <si>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</si>
  <si>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</si>
  <si>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</si>
  <si>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</si>
  <si>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</si>
  <si>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</si>
  <si>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</si>
  <si>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</si>
  <si>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</si>
  <si>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</si>
  <si>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</si>
  <si>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</si>
  <si>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</si>
  <si>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</si>
  <si>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</si>
  <si>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</si>
  <si>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</si>
  <si>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</si>
  <si>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</si>
  <si>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</si>
  <si>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</si>
  <si>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</si>
  <si>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</si>
  <si>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</si>
  <si>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</si>
  <si>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</si>
  <si>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</si>
  <si>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</si>
  <si>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</si>
  <si>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</si>
  <si>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</si>
  <si>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</si>
  <si>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</si>
  <si>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</si>
  <si>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</si>
  <si>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</si>
  <si>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</si>
  <si>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</si>
  <si>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</si>
  <si>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</si>
  <si>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</si>
  <si>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</si>
  <si>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</si>
  <si>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</si>
  <si>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</si>
  <si>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</si>
  <si>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</si>
  <si>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</si>
  <si>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</si>
  <si>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</si>
  <si>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</si>
  <si>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</si>
  <si>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</si>
  <si>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</si>
  <si>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</si>
  <si>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</si>
  <si>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</si>
  <si>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</si>
  <si>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</si>
  <si>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</si>
  <si>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</si>
  <si>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</si>
  <si>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</si>
  <si>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</si>
  <si>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</si>
  <si>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</si>
  <si>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</si>
  <si>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</si>
  <si>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</si>
  <si>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</si>
  <si>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</si>
  <si>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</si>
  <si>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</si>
  <si>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</si>
  <si>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</si>
  <si>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</si>
  <si>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</si>
  <si>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</si>
  <si>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</si>
  <si>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</si>
  <si>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</si>
  <si>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</si>
  <si>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</si>
  <si>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</si>
  <si>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</si>
  <si>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</si>
  <si>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</si>
  <si>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</si>
  <si>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</si>
  <si>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</si>
  <si>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</si>
  <si>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</si>
  <si>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</si>
  <si>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</si>
  <si>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</si>
  <si>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</si>
  <si>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</si>
  <si>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</si>
  <si>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</si>
  <si>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</si>
  <si>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</si>
  <si>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</si>
  <si>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</si>
  <si>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</si>
  <si>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</si>
  <si>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</si>
  <si>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</si>
  <si>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</si>
  <si>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</si>
  <si>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</si>
  <si>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</si>
  <si>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</si>
  <si>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</si>
  <si>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</si>
  <si>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</si>
  <si>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</si>
  <si>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</si>
  <si>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</si>
  <si>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</si>
  <si>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</si>
  <si>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</si>
  <si>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</si>
  <si>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</si>
  <si>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</si>
  <si>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</si>
  <si>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</si>
  <si>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</si>
  <si>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</si>
  <si>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</si>
  <si>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</si>
  <si>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</si>
  <si>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</si>
  <si>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</si>
  <si>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</si>
  <si>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</si>
  <si>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</si>
  <si>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</si>
  <si>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</si>
  <si>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</si>
  <si>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</si>
  <si>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</si>
  <si>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</si>
  <si>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</si>
  <si>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</si>
  <si>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</si>
  <si>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</si>
  <si>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</si>
  <si>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</si>
  <si>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</si>
  <si>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</si>
  <si>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</si>
  <si>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</si>
  <si>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</si>
  <si>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</si>
  <si>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</si>
  <si>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</si>
  <si>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</si>
  <si>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</si>
  <si>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</si>
  <si>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</si>
  <si>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</si>
  <si>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</si>
  <si>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</si>
  <si>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</si>
  <si>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</si>
  <si>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</si>
  <si>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</si>
  <si>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</si>
  <si>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</si>
  <si>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</si>
  <si>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</si>
  <si>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</si>
  <si>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</si>
  <si>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</si>
  <si>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</si>
  <si>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</si>
  <si>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</si>
  <si>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</si>
  <si>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</si>
  <si>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</si>
  <si>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</si>
  <si>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</si>
  <si>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</si>
  <si>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</si>
  <si>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</si>
  <si>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</si>
  <si>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</si>
  <si>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</si>
  <si>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</si>
  <si>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</si>
  <si>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</si>
  <si>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</si>
  <si>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</si>
  <si>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</si>
  <si>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</si>
  <si>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</si>
  <si>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</si>
  <si>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</si>
  <si>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</si>
  <si>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</si>
  <si>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</si>
  <si>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</si>
  <si>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</si>
  <si>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</si>
  <si>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</si>
  <si>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</si>
  <si>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</si>
  <si>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</si>
  <si>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</si>
  <si>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</si>
  <si>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</si>
  <si>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</si>
  <si>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</si>
  <si>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</si>
  <si>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</si>
  <si>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</si>
  <si>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</si>
  <si>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</si>
  <si>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</si>
  <si>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</si>
  <si>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</si>
  <si>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</si>
  <si>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</si>
  <si>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</si>
  <si>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</si>
  <si>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</si>
  <si>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</si>
  <si>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</si>
  <si>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</si>
  <si>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</si>
  <si>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</si>
  <si>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</si>
  <si>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</si>
  <si>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</si>
  <si>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</si>
  <si>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</si>
  <si>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</si>
  <si>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</si>
  <si>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</si>
  <si>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</si>
  <si>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</si>
  <si>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</si>
  <si>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</si>
  <si>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</si>
  <si>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</si>
  <si>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</si>
  <si>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</si>
  <si>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</si>
  <si>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</si>
  <si>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</si>
  <si>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</si>
  <si>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</si>
  <si>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</si>
  <si>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</si>
  <si>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</si>
  <si>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</si>
  <si>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</si>
  <si>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</si>
  <si>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</si>
  <si>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</si>
  <si>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</si>
  <si>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</si>
  <si>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</si>
  <si>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</si>
  <si>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</si>
  <si>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</si>
  <si>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</si>
  <si>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</si>
  <si>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</si>
  <si>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</si>
  <si>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</si>
  <si>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</si>
  <si>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</si>
  <si>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</si>
  <si>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</si>
  <si>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</si>
  <si>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</si>
  <si>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</si>
  <si>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</si>
  <si>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</si>
  <si>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</si>
  <si>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</si>
  <si>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</si>
  <si>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</si>
  <si>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</si>
  <si>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</si>
  <si>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</si>
  <si>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</si>
  <si>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</si>
  <si>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</si>
  <si>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</si>
  <si>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</si>
  <si>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</si>
  <si>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</si>
  <si>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</si>
  <si>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</si>
  <si>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</si>
  <si>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</si>
  <si>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</si>
  <si>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</si>
  <si>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</si>
  <si>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</si>
  <si>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</si>
  <si>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</si>
  <si>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</si>
  <si>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</si>
  <si>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</si>
  <si>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</si>
  <si>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</si>
  <si>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</si>
  <si>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</si>
  <si>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</si>
  <si>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</si>
  <si>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</si>
  <si>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</si>
  <si>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</si>
  <si>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</si>
  <si>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</si>
  <si>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</si>
  <si>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</si>
  <si>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</si>
  <si>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</si>
  <si>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</si>
  <si>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</si>
  <si>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</si>
  <si>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</si>
  <si>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</si>
  <si>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</si>
  <si>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</si>
  <si>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</si>
  <si>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</si>
  <si>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</si>
  <si>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</si>
  <si>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</si>
  <si>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</si>
  <si>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</si>
  <si>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</si>
  <si>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</si>
  <si>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</si>
  <si>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</si>
  <si>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</si>
  <si>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</si>
  <si>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</si>
  <si>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</si>
  <si>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</si>
  <si>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</si>
  <si>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</si>
  <si>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</si>
  <si>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</si>
  <si>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</si>
  <si>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</si>
  <si>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</si>
  <si>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</si>
  <si>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</si>
  <si>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</si>
  <si>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</si>
  <si>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</si>
  <si>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</si>
  <si>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</si>
  <si>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</si>
  <si>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</si>
  <si>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</si>
  <si>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</si>
  <si>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</si>
  <si>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</si>
  <si>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</si>
  <si>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</si>
  <si>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</si>
  <si>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</si>
  <si>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</si>
  <si>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</si>
  <si>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</si>
  <si>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</si>
  <si>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</si>
  <si>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</si>
  <si>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</si>
  <si>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</si>
  <si>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</si>
  <si>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</si>
  <si>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</si>
  <si>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</si>
  <si>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</si>
  <si>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</si>
  <si>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</si>
  <si>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</si>
  <si>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</si>
  <si>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</si>
  <si>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</si>
  <si>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</si>
  <si>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</si>
  <si>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</si>
  <si>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</si>
  <si>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</si>
  <si>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</si>
  <si>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</si>
  <si>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</si>
  <si>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</si>
  <si>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</si>
  <si>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</si>
  <si>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</si>
  <si>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</si>
  <si>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</si>
  <si>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</si>
  <si>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</si>
  <si>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</si>
  <si>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</si>
  <si>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</si>
  <si>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</si>
  <si>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</si>
  <si>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</si>
  <si>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</si>
  <si>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</si>
  <si>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</si>
  <si>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</si>
  <si>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</si>
  <si>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</si>
  <si>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</si>
  <si>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</si>
  <si>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</si>
  <si>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</si>
  <si>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</si>
  <si>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</si>
  <si>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</si>
  <si>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</si>
  <si>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</si>
  <si>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</si>
  <si>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</si>
  <si>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</si>
  <si>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</si>
  <si>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</si>
  <si>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</si>
  <si>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</si>
  <si>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</si>
  <si>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</si>
  <si>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</si>
  <si>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</si>
  <si>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</si>
  <si>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</si>
  <si>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</si>
  <si>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</si>
  <si>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</si>
  <si>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</si>
  <si>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</si>
  <si>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</si>
  <si>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</si>
  <si>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</si>
  <si>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</si>
  <si>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</si>
  <si>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</si>
  <si>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</si>
  <si>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</si>
  <si>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</si>
  <si>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</si>
  <si>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</si>
  <si>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</si>
  <si>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</si>
  <si>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</si>
  <si>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</si>
  <si>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</si>
  <si>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</si>
  <si>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</si>
  <si>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</si>
  <si>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</si>
  <si>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</si>
  <si>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</si>
  <si>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</si>
  <si>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</si>
  <si>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</si>
  <si>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</si>
  <si>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</si>
  <si>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</si>
  <si>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</si>
  <si>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</si>
  <si>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</si>
  <si>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</si>
  <si>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</si>
  <si>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</si>
  <si>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</si>
  <si>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</si>
  <si>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</si>
  <si>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</si>
  <si>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</si>
  <si>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</si>
  <si>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</si>
  <si>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</si>
  <si>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</si>
  <si>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</si>
  <si>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</si>
  <si>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</si>
  <si>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</si>
  <si>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</si>
  <si>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</si>
  <si>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</si>
  <si>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</si>
  <si>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</si>
  <si>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</si>
  <si>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</si>
  <si>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</si>
  <si>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</si>
  <si>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</si>
  <si>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</si>
  <si>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</si>
  <si>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</si>
  <si>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</si>
  <si>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</si>
  <si>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</si>
  <si>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</si>
  <si>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</si>
  <si>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</si>
  <si>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</si>
  <si>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</si>
  <si>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</si>
  <si>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</si>
  <si>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</si>
  <si>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</si>
  <si>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</si>
  <si>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</si>
  <si>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</si>
  <si>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</si>
  <si>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</si>
  <si>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</si>
  <si>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</si>
  <si>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</si>
  <si>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</si>
  <si>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</si>
  <si>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</si>
  <si>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</si>
  <si>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</si>
  <si>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</si>
  <si>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</si>
  <si>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</si>
  <si>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</si>
  <si>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</si>
  <si>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</si>
  <si>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</si>
  <si>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</si>
  <si>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</si>
  <si>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</si>
  <si>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</si>
  <si>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</si>
  <si>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</si>
  <si>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</si>
  <si>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</si>
  <si>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</si>
  <si>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</si>
  <si>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</si>
  <si>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</si>
  <si>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</si>
  <si>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</si>
  <si>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</si>
  <si>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</si>
  <si>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</si>
  <si>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</si>
  <si>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</si>
  <si>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</si>
  <si>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</si>
  <si>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</si>
  <si>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</si>
  <si>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</si>
  <si>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</si>
  <si>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</si>
  <si>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</si>
  <si>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</si>
  <si>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</si>
  <si>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</si>
  <si>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</si>
  <si>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</si>
  <si>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</si>
  <si>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</si>
  <si>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</si>
  <si>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</si>
  <si>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</si>
  <si>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</si>
  <si>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</si>
  <si>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</si>
  <si>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</si>
  <si>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</si>
  <si>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</si>
  <si>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</si>
  <si>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</si>
  <si>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</si>
  <si>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</si>
  <si>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</si>
  <si>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</si>
  <si>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</si>
  <si>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</si>
  <si>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</si>
  <si>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</si>
  <si>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</si>
  <si>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</si>
  <si>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</si>
  <si>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</si>
  <si>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</si>
  <si>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</si>
  <si>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</si>
  <si>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</si>
  <si>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</si>
  <si>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</si>
  <si>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</si>
  <si>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</si>
  <si>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</si>
  <si>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</si>
  <si>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</si>
  <si>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</si>
  <si>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</si>
  <si>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</si>
  <si>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</si>
  <si>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</si>
  <si>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</si>
  <si>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</si>
  <si>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</si>
  <si>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</si>
  <si>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</si>
  <si>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</si>
  <si>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</si>
  <si>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</si>
  <si>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</si>
  <si>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</si>
  <si>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</si>
  <si>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</si>
  <si>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</si>
  <si>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</si>
  <si>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</si>
  <si>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</si>
  <si>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</si>
  <si>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</si>
  <si>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</si>
  <si>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</si>
  <si>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</si>
  <si>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</si>
  <si>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</si>
  <si>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</si>
  <si>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</si>
  <si>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</si>
  <si>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</si>
  <si>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</si>
  <si>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</si>
  <si>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</si>
  <si>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</si>
  <si>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</si>
  <si>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</si>
  <si>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</si>
  <si>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</si>
  <si>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</si>
  <si>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</si>
  <si>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</si>
  <si>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</si>
  <si>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</si>
  <si>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</si>
  <si>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</si>
  <si>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</si>
  <si>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</si>
  <si>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</si>
  <si>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</si>
  <si>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</si>
  <si>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</si>
  <si>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</si>
  <si>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</si>
  <si>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</si>
  <si>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</si>
  <si>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</si>
  <si>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</si>
  <si>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</si>
  <si>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</si>
  <si>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</si>
  <si>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</si>
  <si>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</si>
  <si>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</si>
  <si>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</si>
  <si>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</si>
  <si>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</si>
  <si>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</si>
  <si>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</si>
  <si>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</si>
  <si>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</si>
  <si>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</si>
  <si>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</si>
  <si>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</si>
  <si>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</si>
  <si>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</si>
  <si>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</si>
  <si>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</si>
  <si>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</si>
  <si>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</si>
  <si>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</si>
  <si>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</si>
  <si>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</si>
  <si>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</si>
  <si>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</si>
  <si>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</si>
  <si>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</si>
  <si>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</si>
  <si>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</si>
  <si>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</si>
  <si>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</si>
  <si>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</si>
  <si>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</si>
  <si>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</si>
  <si>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</si>
  <si>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</si>
  <si>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</si>
  <si>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</si>
  <si>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</si>
  <si>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</si>
  <si>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</si>
  <si>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</si>
  <si>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</si>
  <si>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</si>
  <si>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</si>
  <si>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</si>
  <si>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</si>
  <si>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</si>
  <si>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</si>
  <si>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</si>
  <si>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</si>
  <si>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</si>
  <si>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</si>
  <si>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</si>
  <si>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</si>
  <si>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</si>
  <si>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</si>
  <si>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</si>
  <si>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</si>
  <si>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</si>
  <si>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</si>
  <si>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</si>
  <si>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</si>
  <si>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</si>
  <si>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</si>
  <si>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</si>
  <si>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</si>
  <si>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</si>
  <si>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</si>
  <si>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</si>
  <si>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</si>
  <si>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</si>
  <si>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</si>
  <si>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</si>
  <si>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</si>
  <si>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</si>
  <si>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</si>
  <si>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</si>
  <si>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</si>
  <si>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</si>
  <si>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</si>
  <si>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</si>
  <si>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</si>
  <si>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</si>
  <si>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</si>
  <si>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</si>
  <si>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</si>
  <si>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</si>
  <si>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</si>
  <si>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</si>
  <si>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</si>
  <si>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</si>
  <si>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</si>
  <si>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</si>
  <si>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</si>
  <si>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</si>
  <si>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</si>
  <si>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</si>
  <si>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</si>
  <si>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</si>
  <si>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</si>
  <si>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</si>
  <si>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</si>
  <si>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</si>
  <si>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</si>
  <si>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</si>
  <si>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</si>
  <si>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</si>
  <si>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</si>
  <si>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</si>
  <si>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</si>
  <si>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</si>
  <si>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</si>
  <si>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</si>
  <si>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</si>
  <si>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</si>
  <si>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</si>
  <si>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</si>
  <si>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</si>
  <si>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</si>
  <si>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</si>
  <si>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</si>
  <si>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</si>
  <si>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</si>
  <si>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</si>
  <si>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</si>
  <si>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</si>
  <si>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</si>
  <si>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</si>
  <si>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</si>
  <si>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</si>
  <si>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</si>
  <si>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</si>
  <si>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</si>
  <si>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</si>
  <si>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</si>
  <si>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</si>
  <si>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</si>
  <si>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</si>
  <si>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</si>
  <si>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</si>
  <si>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</si>
  <si>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</si>
  <si>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</si>
  <si>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</si>
  <si>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</si>
  <si>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</si>
  <si>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</si>
  <si>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</si>
  <si>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</si>
  <si>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</si>
  <si>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</si>
  <si>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</si>
  <si>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</si>
  <si>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</si>
  <si>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</si>
  <si>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</si>
  <si>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</si>
  <si>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</si>
  <si>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</si>
  <si>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</si>
  <si>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</si>
  <si>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</si>
  <si>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</si>
  <si>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</si>
  <si>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</si>
  <si>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</si>
  <si>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</si>
  <si>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</si>
  <si>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</si>
  <si>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</si>
  <si>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</si>
  <si>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</si>
  <si>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</si>
  <si>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</si>
  <si>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</si>
  <si>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</si>
  <si>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</si>
  <si>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</si>
  <si>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</si>
  <si>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</si>
  <si>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</si>
  <si>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</si>
  <si>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</si>
  <si>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</si>
  <si>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</si>
  <si>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</si>
  <si>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</si>
  <si>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</si>
  <si>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</si>
  <si>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</si>
  <si>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</si>
  <si>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</si>
  <si>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</si>
  <si>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</si>
  <si>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</si>
  <si>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</si>
  <si>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</si>
  <si>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</si>
  <si>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</si>
  <si>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</si>
  <si>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</si>
  <si>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</si>
  <si>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</si>
  <si>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</si>
  <si>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</si>
  <si>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</si>
  <si>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</si>
  <si>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</si>
  <si>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</si>
  <si>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</si>
  <si>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</si>
  <si>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</si>
  <si>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</si>
  <si>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</si>
  <si>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</si>
  <si>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</si>
  <si>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</si>
  <si>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</si>
  <si>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</si>
  <si>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</si>
  <si>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</si>
  <si>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</si>
  <si>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</si>
  <si>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</si>
  <si>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</si>
  <si>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</si>
  <si>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</si>
  <si>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</si>
  <si>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</si>
  <si>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</si>
  <si>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</si>
  <si>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</si>
  <si>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</si>
  <si>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</si>
  <si>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</si>
  <si>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</si>
  <si>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</si>
  <si>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</si>
  <si>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</si>
  <si>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</si>
  <si>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</si>
  <si>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</si>
  <si>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</si>
  <si>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</si>
  <si>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</si>
  <si>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</si>
  <si>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</si>
  <si>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</si>
  <si>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</si>
  <si>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</si>
  <si>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</si>
  <si>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</si>
  <si>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</si>
  <si>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</si>
  <si>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</si>
  <si>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</si>
  <si>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</si>
  <si>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</si>
  <si>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</si>
  <si>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</si>
  <si>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</si>
  <si>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</si>
  <si>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</si>
  <si>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</si>
  <si>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</si>
  <si>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</si>
  <si>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</si>
  <si>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</si>
  <si>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</si>
  <si>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</si>
  <si>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</si>
  <si>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</si>
  <si>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</si>
  <si>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</si>
  <si>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</si>
  <si>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</si>
  <si>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</si>
  <si>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</si>
  <si>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</si>
  <si>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</si>
  <si>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</si>
  <si>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</si>
  <si>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</si>
  <si>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</si>
  <si>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</si>
  <si>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</si>
  <si>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</si>
  <si>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</si>
  <si>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</si>
  <si>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</si>
  <si>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</si>
  <si>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</si>
  <si>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</si>
  <si>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</si>
  <si>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</si>
  <si>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</si>
  <si>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</si>
  <si>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</si>
  <si>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</si>
  <si>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</si>
  <si>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</si>
  <si>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</si>
  <si>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</si>
  <si>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</si>
  <si>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</si>
  <si>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</si>
  <si>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</si>
  <si>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</si>
  <si>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</si>
  <si>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</si>
  <si>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</si>
  <si>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</si>
  <si>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</si>
  <si>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</si>
  <si>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</si>
  <si>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</si>
  <si>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</si>
  <si>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</si>
  <si>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</si>
  <si>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</si>
  <si>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</si>
  <si>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</si>
  <si>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</si>
  <si>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</si>
  <si>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</si>
  <si>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</si>
  <si>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</si>
  <si>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</si>
  <si>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</si>
  <si>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</si>
  <si>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</si>
  <si>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</si>
  <si>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</si>
  <si>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</si>
  <si>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</si>
  <si>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</si>
  <si>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</si>
  <si>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</si>
  <si>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</si>
  <si>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</si>
  <si>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</si>
  <si>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</si>
  <si>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</si>
  <si>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</si>
  <si>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</si>
  <si>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</si>
  <si>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</si>
  <si>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</si>
  <si>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</si>
  <si>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</si>
  <si>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</si>
  <si>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</si>
  <si>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</si>
  <si>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</si>
  <si>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</si>
  <si>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</si>
  <si>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</si>
  <si>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</si>
  <si>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</si>
  <si>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</si>
  <si>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</si>
  <si>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</si>
  <si>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</si>
  <si>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</si>
  <si>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</si>
  <si>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</si>
  <si>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</si>
  <si>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</si>
  <si>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</si>
  <si>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</si>
  <si>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</si>
  <si>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</si>
  <si>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</si>
  <si>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</si>
  <si>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</si>
  <si>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</si>
  <si>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</si>
  <si>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</si>
  <si>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</si>
  <si>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</si>
  <si>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</si>
  <si>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</si>
  <si>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</si>
  <si>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</si>
  <si>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</si>
  <si>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</si>
  <si>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</si>
  <si>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</si>
  <si>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</si>
  <si>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</si>
  <si>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</si>
  <si>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</si>
  <si>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</si>
  <si>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</si>
  <si>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</si>
  <si>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</si>
  <si>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</si>
  <si>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</si>
  <si>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</si>
  <si>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</si>
  <si>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</si>
  <si>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</si>
  <si>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</si>
  <si>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</si>
  <si>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</si>
  <si>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</si>
  <si>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</si>
  <si>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</si>
  <si>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</si>
  <si>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</si>
  <si>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</si>
  <si>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</si>
  <si>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</si>
  <si>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</si>
  <si>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</si>
  <si>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</si>
  <si>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</si>
  <si>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</si>
  <si>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</si>
  <si>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</si>
  <si>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</si>
  <si>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</si>
  <si>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</si>
  <si>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</si>
  <si>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</si>
  <si>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</si>
  <si>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</si>
  <si>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</si>
  <si>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</si>
  <si>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</si>
  <si>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</si>
  <si>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</si>
  <si>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</si>
  <si>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</si>
  <si>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</si>
  <si>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</si>
  <si>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</si>
  <si>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</si>
  <si>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</si>
  <si>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</si>
  <si>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</si>
  <si>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</si>
  <si>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</si>
  <si>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</si>
  <si>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</si>
  <si>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</si>
  <si>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</si>
  <si>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</si>
  <si>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</si>
  <si>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</si>
  <si>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</si>
  <si>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</si>
  <si>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</si>
  <si>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</si>
  <si>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</si>
  <si>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</si>
  <si>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</si>
  <si>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</si>
  <si>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</si>
  <si>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</si>
  <si>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</si>
  <si>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</si>
  <si>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</si>
  <si>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</si>
  <si>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</si>
  <si>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</si>
  <si>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</si>
  <si>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</si>
  <si>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</si>
  <si>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</si>
  <si>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</si>
  <si>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</si>
  <si>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</si>
  <si>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</si>
  <si>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</si>
  <si>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</si>
  <si>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</si>
  <si>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</si>
  <si>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</si>
  <si>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</si>
  <si>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</si>
  <si>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</si>
  <si>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</si>
  <si>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</si>
  <si>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</si>
  <si>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</si>
  <si>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</si>
  <si>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</si>
  <si>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</si>
  <si>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</si>
  <si>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</si>
  <si>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</si>
  <si>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</si>
  <si>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</si>
  <si>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</si>
  <si>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</si>
  <si>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</si>
  <si>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</si>
  <si>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</si>
  <si>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</si>
  <si>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</si>
  <si>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</si>
  <si>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</si>
  <si>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</si>
  <si>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</si>
  <si>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</si>
  <si>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</si>
  <si>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</si>
  <si>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</si>
  <si>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</si>
  <si>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</si>
  <si>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</si>
  <si>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</si>
  <si>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</si>
  <si>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</si>
  <si>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</si>
  <si>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</si>
  <si>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</si>
  <si>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</si>
  <si>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</si>
  <si>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</si>
  <si>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</si>
  <si>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</si>
  <si>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</si>
  <si>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</si>
  <si>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</si>
  <si>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</si>
  <si>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</si>
  <si>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</si>
  <si>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</si>
  <si>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</si>
  <si>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</si>
  <si>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</si>
  <si>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</si>
  <si>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</si>
  <si>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</si>
  <si>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</si>
  <si>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</si>
  <si>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</si>
  <si>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</si>
  <si>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</si>
  <si>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</si>
  <si>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</si>
  <si>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</si>
  <si>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</si>
  <si>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</si>
  <si>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</si>
  <si>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</si>
  <si>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</si>
  <si>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</si>
  <si>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</si>
  <si>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</si>
  <si>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</si>
  <si>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</si>
  <si>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</si>
  <si>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</si>
  <si>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</si>
  <si>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</si>
  <si>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</si>
  <si>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</si>
  <si>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</si>
  <si>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</si>
  <si>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</si>
  <si>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</si>
  <si>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</si>
  <si>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</si>
  <si>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</si>
  <si>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</si>
  <si>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</si>
  <si>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</si>
  <si>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</si>
  <si>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</si>
  <si>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</si>
  <si>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</si>
  <si>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</si>
  <si>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</si>
  <si>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</si>
  <si>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</si>
  <si>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</si>
  <si>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</si>
  <si>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</si>
  <si>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</si>
  <si>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</si>
  <si>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</si>
  <si>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</si>
  <si>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</si>
  <si>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</si>
  <si>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</si>
  <si>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</si>
  <si>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</si>
  <si>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</si>
  <si>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</si>
  <si>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</si>
  <si>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</si>
  <si>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</si>
  <si>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</si>
  <si>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</si>
  <si>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</si>
  <si>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</si>
  <si>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</si>
  <si>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</si>
  <si>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</si>
  <si>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</si>
  <si>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</si>
  <si>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</si>
  <si>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</si>
  <si>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</si>
  <si>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</si>
  <si>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</si>
  <si>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</si>
  <si>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</si>
  <si>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</si>
  <si>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</si>
  <si>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</si>
  <si>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</si>
  <si>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</si>
  <si>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</si>
  <si>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</si>
  <si>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</si>
  <si>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</si>
  <si>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</si>
  <si>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</si>
  <si>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</si>
  <si>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</si>
  <si>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</si>
  <si>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</si>
  <si>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</si>
  <si>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</si>
  <si>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</si>
  <si>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</si>
  <si>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</si>
  <si>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</si>
  <si>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</si>
  <si>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</si>
  <si>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</si>
  <si>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</si>
  <si>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</si>
  <si>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</si>
  <si>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</si>
  <si>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</si>
  <si>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</si>
  <si>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</si>
  <si>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</si>
  <si>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</si>
  <si>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</si>
  <si>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</si>
  <si>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</si>
  <si>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</si>
  <si>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</si>
  <si>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</si>
  <si>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</si>
  <si>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</si>
  <si>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</si>
  <si>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</si>
  <si>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</si>
  <si>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</si>
  <si>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</si>
  <si>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</si>
  <si>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</si>
  <si>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</si>
  <si>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</si>
  <si>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</si>
  <si>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</si>
  <si>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</si>
  <si>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</si>
  <si>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</si>
  <si>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</si>
  <si>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</si>
  <si>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</si>
  <si>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</si>
  <si>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</si>
  <si>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</si>
  <si>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</si>
  <si>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</si>
  <si>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</si>
  <si>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</si>
  <si>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</si>
  <si>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</si>
  <si>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</si>
  <si>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</si>
  <si>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</si>
  <si>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</si>
  <si>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</si>
  <si>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</si>
  <si>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</si>
  <si>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</si>
  <si>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</si>
  <si>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</si>
  <si>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</si>
  <si>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</si>
  <si>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</si>
  <si>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</si>
  <si>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</si>
  <si>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</si>
  <si>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</si>
  <si>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</si>
  <si>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</si>
  <si>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</si>
  <si>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</si>
  <si>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</si>
  <si>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</si>
  <si>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</si>
  <si>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</si>
  <si>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</si>
  <si>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</si>
  <si>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</si>
  <si>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</si>
  <si>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</si>
  <si>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</si>
  <si>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</si>
  <si>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</si>
  <si>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</si>
  <si>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</si>
  <si>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</si>
  <si>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</si>
  <si>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</si>
  <si>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</si>
  <si>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</si>
  <si>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</si>
  <si>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</si>
  <si>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</si>
  <si>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</si>
  <si>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</si>
  <si>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</si>
  <si>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</si>
  <si>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</si>
  <si>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</si>
  <si>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</si>
  <si>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</si>
  <si>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</si>
  <si>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</si>
  <si>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</si>
  <si>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</si>
  <si>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</si>
  <si>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</si>
  <si>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</si>
  <si>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</si>
  <si>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</si>
  <si>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</si>
  <si>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</si>
  <si>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</si>
  <si>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</si>
  <si>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</si>
  <si>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</si>
  <si>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</si>
  <si>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</si>
  <si>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</si>
  <si>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</si>
  <si>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</si>
  <si>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</si>
  <si>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</si>
  <si>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</si>
  <si>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</si>
  <si>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</si>
  <si>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</si>
  <si>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</si>
  <si>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</si>
  <si>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</si>
  <si>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</si>
  <si>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</si>
  <si>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</si>
  <si>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</si>
  <si>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</si>
  <si>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</si>
  <si>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</si>
  <si>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</si>
  <si>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</si>
  <si>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</si>
  <si>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</si>
  <si>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</si>
  <si>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</si>
  <si>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</si>
  <si>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</si>
  <si>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</si>
  <si>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</si>
  <si>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</si>
  <si>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</si>
  <si>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</si>
  <si>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</si>
  <si>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</si>
  <si>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</si>
  <si>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</si>
  <si>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</si>
  <si>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</si>
  <si>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</si>
  <si>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</si>
  <si>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</si>
  <si>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</si>
  <si>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</si>
  <si>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</si>
  <si>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</si>
  <si>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</si>
  <si>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</si>
  <si>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</si>
  <si>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</si>
  <si>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</si>
  <si>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</si>
  <si>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</si>
  <si>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</si>
  <si>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</si>
  <si>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</si>
  <si>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</si>
  <si>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</si>
  <si>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</si>
  <si>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</si>
  <si>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</si>
  <si>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</si>
  <si>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</si>
  <si>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</si>
  <si>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</si>
  <si>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</si>
  <si>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</si>
  <si>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</si>
  <si>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</si>
  <si>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</si>
  <si>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</si>
  <si>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</si>
  <si>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</si>
  <si>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</si>
  <si>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</si>
  <si>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</si>
  <si>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</si>
  <si>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</si>
  <si>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</si>
  <si>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</si>
  <si>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</si>
  <si>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</si>
  <si>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</si>
  <si>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</si>
  <si>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</si>
  <si>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</si>
  <si>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</si>
  <si>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</si>
  <si>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</si>
  <si>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</si>
  <si>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</si>
  <si>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</si>
  <si>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</si>
  <si>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</si>
  <si>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</si>
  <si>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</si>
  <si>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</si>
  <si>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</si>
  <si>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</si>
  <si>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</si>
  <si>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</si>
  <si>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</si>
  <si>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</si>
  <si>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</si>
  <si>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</si>
  <si>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</si>
  <si>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</si>
  <si>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</si>
  <si>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</si>
  <si>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</si>
  <si>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</si>
  <si>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</si>
  <si>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</si>
  <si>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</si>
  <si>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</si>
  <si>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</si>
  <si>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</si>
  <si>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</si>
  <si>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</si>
  <si>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</si>
  <si>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</si>
  <si>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</si>
  <si>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</si>
  <si>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</si>
  <si>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</si>
  <si>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</si>
  <si>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</si>
  <si>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</si>
  <si>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</si>
  <si>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</si>
  <si>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</si>
  <si>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</si>
  <si>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</si>
  <si>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</si>
  <si>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</si>
  <si>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</si>
  <si>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</si>
  <si>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</si>
  <si>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</si>
  <si>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</si>
  <si>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</si>
  <si>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</si>
  <si>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</si>
  <si>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</si>
  <si>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</si>
  <si>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</si>
  <si>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</si>
  <si>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</si>
  <si>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</si>
  <si>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</si>
  <si>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</si>
  <si>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</si>
  <si>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</si>
  <si>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</si>
  <si>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</si>
  <si>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</si>
  <si>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</si>
  <si>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</si>
  <si>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</si>
  <si>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</si>
  <si>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</si>
  <si>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</si>
  <si>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</si>
  <si>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</si>
  <si>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</si>
  <si>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</si>
  <si>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</si>
  <si>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</si>
  <si>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</si>
  <si>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</si>
  <si>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</si>
  <si>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</si>
  <si>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</si>
  <si>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</si>
  <si>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</si>
  <si>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</si>
  <si>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</si>
  <si>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</si>
  <si>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</si>
  <si>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</si>
  <si>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</si>
  <si>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</si>
  <si>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</si>
  <si>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</si>
  <si>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</si>
  <si>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</si>
  <si>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</si>
  <si>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</si>
  <si>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</si>
  <si>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</si>
  <si>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</si>
  <si>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</si>
  <si>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</si>
  <si>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</si>
  <si>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</si>
  <si>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</si>
  <si>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</si>
  <si>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</si>
  <si>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</si>
  <si>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</si>
  <si>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</si>
  <si>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</si>
  <si>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</si>
  <si>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</si>
  <si>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</si>
  <si>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</si>
  <si>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</si>
  <si>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</si>
  <si>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</si>
  <si>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</si>
  <si>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</si>
  <si>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</si>
  <si>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</si>
  <si>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</si>
  <si>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</si>
  <si>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</si>
  <si>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</si>
  <si>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</si>
  <si>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</si>
  <si>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</si>
  <si>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</si>
  <si>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</si>
  <si>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</si>
  <si>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</si>
  <si>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</si>
  <si>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</si>
  <si>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</si>
  <si>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</si>
  <si>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</si>
  <si>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</si>
  <si>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</si>
  <si>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</si>
  <si>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</si>
  <si>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</si>
  <si>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</si>
  <si>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</si>
  <si>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</si>
  <si>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</si>
  <si>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</si>
  <si>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</si>
  <si>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</si>
  <si>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</si>
  <si>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</si>
  <si>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</si>
  <si>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</si>
  <si>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</si>
  <si>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</si>
  <si>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</si>
  <si>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</si>
  <si>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</si>
  <si>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</si>
  <si>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</si>
  <si>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</si>
  <si>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</si>
  <si>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</si>
  <si>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</si>
  <si>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</si>
  <si>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</si>
  <si>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</si>
  <si>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</si>
  <si>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</si>
  <si>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</si>
  <si>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</si>
  <si>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</si>
  <si>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</si>
  <si>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</si>
  <si>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</si>
  <si>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</si>
  <si>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</si>
  <si>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</si>
  <si>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</si>
  <si>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</si>
  <si>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</si>
  <si>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</si>
  <si>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</si>
  <si>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</si>
  <si>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</si>
  <si>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</si>
  <si>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</si>
  <si>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</si>
  <si>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</si>
  <si>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</si>
  <si>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</si>
  <si>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</si>
  <si>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</si>
  <si>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</si>
  <si>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</si>
  <si>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</si>
  <si>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</si>
  <si>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</si>
  <si>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</si>
  <si>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</si>
  <si>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</si>
  <si>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</si>
  <si>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</si>
  <si>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</si>
  <si>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</si>
  <si>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</si>
  <si>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</si>
  <si>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</si>
  <si>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</si>
  <si>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</si>
  <si>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</si>
  <si>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</si>
  <si>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</si>
  <si>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</si>
  <si>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</si>
  <si>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</si>
  <si>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</si>
  <si>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</si>
  <si>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</si>
  <si>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</si>
  <si>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</si>
  <si>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</si>
  <si>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</si>
  <si>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</si>
  <si>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</si>
  <si>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</si>
  <si>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</si>
  <si>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</si>
  <si>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</si>
  <si>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</si>
  <si>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</si>
  <si>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</si>
  <si>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</si>
  <si>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</si>
  <si>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</si>
  <si>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</si>
  <si>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</si>
  <si>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</si>
  <si>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</si>
  <si>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</si>
  <si>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</si>
  <si>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</si>
  <si>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</si>
  <si>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</si>
  <si>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</si>
  <si>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</si>
  <si>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</si>
  <si>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</si>
  <si>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</si>
  <si>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</si>
  <si>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</si>
  <si>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</si>
  <si>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</si>
  <si>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</si>
  <si>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</si>
  <si>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</si>
  <si>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</si>
  <si>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</si>
  <si>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</si>
  <si>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</si>
  <si>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</si>
  <si>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</si>
  <si>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</si>
  <si>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</si>
  <si>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</si>
  <si>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</si>
  <si>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</si>
  <si>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</si>
  <si>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</si>
  <si>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</si>
  <si>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</si>
  <si>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</si>
  <si>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</si>
  <si>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</si>
  <si>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</si>
  <si>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</si>
  <si>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</si>
  <si>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</si>
  <si>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</si>
  <si>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</si>
  <si>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</si>
  <si>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</si>
  <si>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</si>
  <si>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</si>
  <si>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</si>
  <si>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</si>
  <si>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</si>
  <si>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</si>
  <si>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</si>
  <si>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</si>
  <si>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</si>
  <si>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</si>
  <si>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</si>
  <si>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</si>
  <si>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</si>
  <si>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</si>
  <si>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</si>
  <si>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</si>
  <si>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</si>
  <si>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</si>
  <si>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</si>
  <si>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</si>
  <si>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</si>
  <si>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</si>
  <si>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</si>
  <si>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</si>
  <si>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</si>
  <si>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</si>
  <si>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</si>
  <si>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</si>
  <si>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</si>
  <si>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</si>
  <si>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</si>
  <si>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</si>
  <si>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</si>
  <si>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</si>
  <si>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</si>
  <si>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</si>
  <si>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</si>
  <si>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</si>
  <si>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</si>
  <si>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</si>
  <si>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</si>
  <si>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</si>
  <si>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</si>
  <si>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</si>
  <si>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</si>
  <si>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</si>
  <si>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</si>
  <si>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</si>
  <si>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</si>
  <si>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</si>
  <si>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</si>
  <si>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</si>
  <si>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</si>
  <si>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</si>
  <si>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</si>
  <si>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</si>
  <si>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</si>
  <si>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</si>
  <si>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</si>
  <si>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</si>
  <si>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</si>
  <si>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</si>
  <si>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</si>
  <si>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</si>
  <si>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</si>
  <si>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</si>
  <si>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</si>
  <si>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</si>
  <si>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</si>
  <si>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</si>
  <si>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</si>
  <si>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</si>
  <si>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</si>
  <si>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</si>
  <si>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</si>
  <si>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</si>
  <si>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</si>
  <si>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</si>
  <si>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</si>
  <si>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</si>
  <si>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</si>
  <si>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</si>
  <si>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</si>
  <si>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</si>
  <si>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</si>
  <si>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</si>
  <si>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</si>
  <si>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</si>
  <si>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</si>
  <si>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</si>
  <si>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</si>
  <si>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</si>
  <si>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</si>
  <si>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</si>
  <si>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</si>
  <si>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</si>
  <si>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</si>
  <si>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</si>
  <si>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</si>
  <si>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</si>
  <si>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</si>
  <si>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</si>
  <si>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</si>
  <si>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</si>
  <si>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</si>
  <si>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</si>
  <si>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</si>
  <si>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</si>
  <si>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</si>
  <si>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</si>
  <si>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</si>
  <si>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</si>
  <si>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</si>
  <si>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</si>
  <si>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</si>
  <si>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</si>
  <si>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</si>
  <si>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</si>
  <si>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</si>
  <si>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</si>
  <si>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</si>
  <si>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</si>
  <si>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</si>
  <si>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</si>
  <si>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</si>
  <si>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</si>
  <si>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</si>
  <si>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</si>
  <si>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</si>
  <si>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</si>
  <si>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</si>
  <si>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</si>
  <si>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</si>
  <si>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</si>
  <si>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</si>
  <si>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</si>
  <si>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</si>
  <si>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</si>
  <si>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</si>
  <si>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</si>
  <si>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</si>
  <si>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</si>
  <si>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</si>
  <si>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</si>
  <si>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</si>
  <si>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</si>
  <si>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</si>
  <si>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</si>
  <si>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</si>
  <si>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</si>
  <si>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</si>
  <si>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</si>
  <si>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</si>
  <si>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</si>
  <si>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</si>
  <si>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</si>
  <si>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</si>
  <si>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</si>
  <si>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</si>
  <si>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</si>
  <si>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</si>
  <si>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</si>
  <si>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</si>
  <si>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</si>
  <si>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</si>
  <si>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</si>
  <si>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</si>
  <si>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</si>
  <si>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</si>
  <si>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</si>
  <si>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</si>
  <si>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</si>
  <si>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</si>
  <si>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</si>
  <si>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</si>
  <si>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</si>
  <si>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</si>
  <si>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</si>
  <si>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</si>
  <si>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</si>
  <si>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</si>
  <si>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</si>
  <si>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</si>
  <si>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</si>
  <si>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</si>
  <si>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</si>
  <si>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</si>
  <si>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</si>
  <si>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</si>
  <si>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</si>
  <si>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</si>
  <si>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</si>
  <si>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</si>
  <si>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</si>
  <si>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</si>
  <si>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</si>
  <si>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</si>
  <si>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</si>
  <si>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</si>
  <si>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</si>
  <si>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</si>
  <si>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</si>
  <si>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</si>
  <si>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</si>
  <si>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</si>
  <si>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</si>
  <si>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</si>
  <si>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</si>
  <si>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</si>
  <si>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</si>
  <si>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</si>
  <si>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</si>
  <si>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</si>
  <si>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</si>
  <si>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</si>
  <si>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</si>
  <si>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</si>
  <si>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</si>
  <si>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</si>
  <si>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</si>
  <si>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</si>
  <si>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</si>
  <si>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</si>
  <si>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</si>
  <si>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</si>
  <si>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</si>
  <si>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</si>
  <si>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</si>
  <si>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</si>
  <si>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</si>
  <si>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</si>
  <si>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</si>
  <si>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</si>
  <si>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</si>
  <si>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</si>
  <si>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</si>
  <si>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</si>
  <si>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</si>
  <si>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</si>
  <si>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</si>
  <si>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</si>
  <si>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</si>
  <si>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</si>
  <si>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</si>
  <si>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</si>
  <si>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</si>
  <si>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</si>
  <si>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</si>
  <si>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</si>
  <si>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</si>
  <si>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</si>
  <si>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</si>
  <si>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</si>
  <si>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</si>
  <si>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</si>
  <si>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</si>
  <si>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</si>
  <si>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</si>
  <si>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</si>
  <si>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</si>
  <si>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</si>
  <si>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</si>
  <si>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</si>
  <si>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</si>
  <si>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</si>
  <si>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</si>
  <si>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</si>
  <si>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</si>
  <si>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</si>
  <si>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</si>
  <si>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</si>
  <si>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</si>
  <si>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</si>
  <si>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</si>
  <si>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</si>
  <si>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</si>
  <si>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</si>
  <si>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</si>
  <si>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</si>
  <si>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</si>
  <si>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</si>
  <si>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</si>
  <si>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</si>
  <si>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</si>
  <si>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</si>
  <si>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</si>
  <si>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</si>
  <si>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</si>
  <si>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</si>
  <si>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</si>
  <si>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</si>
  <si>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</si>
  <si>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</si>
  <si>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</si>
  <si>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</si>
  <si>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</si>
  <si>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</si>
  <si>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</si>
  <si>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</si>
  <si>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</si>
  <si>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</si>
  <si>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</si>
  <si>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</si>
  <si>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</si>
  <si>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</si>
  <si>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</si>
  <si>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</si>
  <si>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</si>
  <si>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</si>
  <si>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</si>
  <si>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</si>
  <si>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</si>
  <si>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</si>
  <si>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</si>
  <si>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</si>
  <si>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</si>
  <si>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</si>
  <si>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</si>
  <si>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</si>
  <si>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</si>
  <si>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</si>
  <si>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</si>
  <si>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</si>
  <si>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</si>
  <si>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</si>
  <si>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</si>
  <si>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</si>
  <si>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</si>
  <si>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</si>
  <si>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</si>
  <si>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</si>
  <si>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</si>
  <si>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</si>
  <si>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</si>
  <si>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</si>
  <si>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</si>
  <si>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</si>
  <si>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</si>
  <si>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</si>
  <si>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</si>
  <si>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</si>
  <si>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</si>
  <si>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</si>
  <si>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</si>
  <si>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</si>
  <si>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</si>
  <si>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</si>
  <si>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</si>
  <si>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</si>
  <si>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</si>
  <si>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</si>
  <si>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</si>
  <si>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</si>
  <si>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</si>
  <si>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</si>
  <si>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</si>
  <si>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</si>
  <si>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</si>
  <si>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</si>
  <si>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</si>
  <si>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</si>
  <si>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</si>
  <si>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</si>
  <si>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</si>
  <si>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</si>
  <si>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</si>
  <si>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</si>
  <si>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</si>
  <si>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</si>
  <si>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</si>
  <si>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</si>
  <si>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</si>
  <si>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</si>
  <si>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</si>
  <si>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</si>
  <si>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</si>
  <si>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</si>
  <si>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</si>
  <si>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</si>
  <si>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</si>
  <si>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</si>
  <si>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</si>
  <si>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</si>
  <si>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</si>
  <si>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</si>
  <si>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</si>
  <si>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</si>
  <si>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</si>
  <si>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</si>
  <si>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</si>
  <si>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</si>
  <si>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</si>
  <si>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</si>
  <si>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</si>
  <si>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</si>
  <si>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</si>
  <si>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</si>
  <si>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</si>
  <si>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</si>
  <si>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</si>
  <si>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</si>
  <si>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</si>
  <si>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</si>
  <si>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</si>
  <si>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</si>
  <si>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</si>
  <si>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</si>
  <si>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</si>
  <si>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</si>
  <si>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</si>
  <si>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</si>
  <si>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</si>
  <si>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</si>
  <si>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</si>
  <si>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</si>
  <si>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</si>
  <si>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</si>
  <si>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</si>
  <si>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</si>
  <si>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</si>
  <si>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</si>
  <si>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</si>
  <si>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</si>
  <si>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</si>
  <si>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</si>
  <si>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</si>
  <si>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</si>
  <si>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</si>
  <si>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</si>
  <si>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</si>
  <si>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</si>
  <si>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</si>
  <si>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</si>
  <si>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</si>
  <si>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</si>
  <si>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</si>
  <si>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</si>
  <si>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</si>
  <si>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</si>
  <si>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</si>
  <si>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</si>
  <si>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</si>
  <si>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</si>
  <si>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</si>
  <si>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</si>
  <si>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</si>
  <si>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</si>
  <si>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</si>
  <si>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</si>
  <si>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</si>
  <si>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</si>
  <si>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</si>
  <si>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</si>
  <si>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</si>
  <si>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</si>
  <si>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</si>
  <si>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</si>
  <si>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</si>
  <si>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</si>
  <si>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</si>
  <si>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</si>
  <si>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</si>
  <si>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</si>
  <si>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</si>
  <si>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</si>
  <si>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</si>
  <si>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</si>
  <si>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</si>
  <si>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</si>
  <si>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</si>
  <si>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</si>
  <si>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</si>
  <si>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</si>
  <si>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</si>
  <si>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</si>
  <si>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</si>
  <si>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</si>
  <si>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</si>
  <si>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</si>
  <si>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</si>
  <si>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</si>
  <si>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</si>
  <si>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</si>
  <si>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</si>
  <si>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</si>
  <si>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</si>
  <si>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</si>
  <si>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</si>
  <si>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</si>
  <si>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</si>
  <si>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</si>
  <si>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</si>
  <si>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</si>
  <si>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</si>
  <si>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</si>
  <si>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</si>
  <si>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</si>
  <si>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</si>
  <si>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</si>
  <si>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</si>
  <si>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</si>
  <si>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</si>
  <si>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</si>
  <si>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</si>
  <si>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</si>
  <si>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</si>
  <si>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</si>
  <si>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</si>
  <si>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</si>
  <si>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</si>
  <si>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</si>
  <si>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</si>
  <si>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</si>
  <si>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</si>
  <si>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</si>
  <si>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</si>
  <si>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</si>
  <si>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</si>
  <si>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</si>
  <si>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</si>
  <si>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</si>
  <si>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</si>
  <si>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</si>
  <si>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</si>
  <si>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</si>
  <si>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</si>
  <si>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</si>
  <si>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</si>
  <si>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</si>
  <si>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</si>
  <si>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</si>
  <si>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</si>
  <si>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</si>
  <si>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</si>
  <si>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</si>
  <si>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</si>
  <si>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</si>
  <si>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</si>
  <si>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</si>
  <si>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</si>
  <si>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</si>
  <si>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</si>
  <si>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</si>
  <si>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</si>
  <si>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</si>
  <si>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</si>
  <si>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</si>
  <si>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</si>
  <si>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</si>
  <si>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</si>
  <si>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</si>
  <si>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</si>
  <si>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</si>
  <si>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</si>
  <si>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</si>
  <si>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</si>
  <si>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</si>
  <si>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</si>
  <si>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</si>
  <si>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</si>
  <si>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</si>
  <si>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</si>
  <si>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</si>
  <si>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</si>
  <si>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</si>
  <si>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</si>
  <si>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</si>
  <si>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</si>
  <si>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</si>
  <si>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</si>
  <si>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</si>
  <si>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</si>
  <si>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</si>
  <si>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</si>
  <si>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</si>
  <si>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</si>
  <si>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</si>
  <si>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</si>
  <si>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</si>
  <si>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</si>
  <si>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</si>
  <si>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</si>
  <si>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</si>
  <si>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</si>
  <si>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</si>
  <si>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</si>
  <si>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</si>
  <si>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</si>
  <si>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</si>
  <si>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</si>
  <si>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</si>
  <si>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</si>
  <si>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</si>
  <si>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</si>
  <si>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</si>
  <si>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</si>
  <si>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</si>
  <si>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</si>
  <si>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</si>
  <si>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</si>
  <si>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</si>
  <si>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</si>
  <si>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</si>
  <si>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</si>
  <si>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</si>
  <si>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</si>
  <si>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</si>
  <si>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</si>
  <si>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</si>
  <si>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</si>
  <si>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</si>
  <si>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</si>
  <si>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</si>
  <si>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</si>
  <si>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</si>
  <si>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</si>
  <si>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</si>
  <si>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</si>
  <si>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</si>
  <si>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</si>
  <si>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</si>
  <si>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</si>
  <si>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</si>
  <si>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</si>
  <si>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</si>
  <si>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</si>
  <si>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</si>
  <si>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</si>
  <si>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</si>
  <si>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</si>
  <si>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</si>
  <si>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</si>
  <si>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</si>
  <si>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</si>
  <si>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</si>
  <si>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</si>
  <si>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</si>
  <si>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</si>
  <si>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</si>
  <si>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</si>
  <si>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</si>
  <si>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</si>
  <si>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</si>
  <si>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</si>
  <si>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</si>
  <si>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</si>
  <si>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</si>
  <si>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</si>
  <si>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</si>
  <si>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</si>
  <si>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</si>
  <si>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</si>
  <si>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</si>
  <si>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</si>
  <si>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</si>
  <si>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</si>
  <si>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</si>
  <si>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</si>
  <si>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</si>
  <si>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</si>
  <si>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</si>
  <si>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</si>
  <si>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</si>
  <si>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</si>
  <si>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</si>
  <si>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</si>
  <si>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</si>
  <si>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</si>
  <si>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</si>
  <si>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</si>
  <si>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</si>
  <si>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</si>
  <si>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</si>
  <si>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</si>
  <si>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</si>
  <si>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</si>
  <si>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</si>
  <si>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</si>
  <si>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</si>
  <si>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</si>
  <si>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</si>
  <si>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</si>
  <si>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</si>
  <si>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</si>
  <si>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</si>
  <si>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</si>
  <si>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</si>
  <si>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</si>
  <si>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</si>
  <si>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</si>
  <si>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</si>
  <si>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</si>
  <si>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</si>
  <si>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</si>
  <si>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</si>
  <si>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</si>
  <si>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</si>
  <si>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</si>
  <si>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</si>
  <si>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</si>
  <si>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</si>
  <si>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</si>
  <si>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</si>
  <si>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</si>
  <si>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</si>
  <si>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</si>
  <si>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</si>
  <si>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</si>
  <si>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</si>
  <si>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</si>
  <si>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</si>
  <si>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</si>
  <si>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</si>
  <si>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</si>
  <si>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</si>
  <si>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</si>
  <si>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</si>
  <si>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</si>
  <si>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</si>
  <si>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</si>
  <si>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</si>
  <si>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</si>
  <si>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</si>
  <si>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</si>
  <si>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</si>
  <si>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</si>
  <si>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</si>
  <si>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</si>
  <si>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</si>
  <si>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</si>
  <si>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</si>
  <si>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</si>
  <si>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</si>
  <si>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</si>
  <si>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</si>
  <si>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</si>
  <si>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</si>
  <si>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</si>
  <si>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</si>
  <si>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</si>
  <si>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</si>
  <si>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</si>
  <si>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</si>
  <si>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</si>
  <si>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</si>
  <si>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</si>
  <si>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</si>
  <si>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</si>
  <si>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</si>
  <si>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</si>
  <si>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</si>
  <si>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</si>
  <si>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</si>
  <si>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</si>
  <si>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</si>
  <si>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</si>
  <si>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</si>
  <si>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</si>
  <si>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</si>
  <si>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</si>
  <si>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</si>
  <si>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</si>
  <si>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</si>
  <si>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</si>
  <si>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</si>
  <si>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</si>
  <si>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</si>
  <si>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</si>
  <si>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</si>
  <si>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</si>
  <si>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</si>
  <si>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</si>
  <si>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</si>
  <si>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</si>
  <si>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</si>
  <si>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</si>
  <si>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</si>
  <si>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</si>
  <si>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</si>
  <si>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</si>
  <si>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</si>
  <si>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</si>
  <si>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</si>
  <si>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</si>
  <si>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</si>
  <si>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</si>
  <si>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</si>
  <si>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</si>
  <si>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</si>
  <si>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</si>
  <si>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</si>
  <si>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</si>
  <si>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</si>
  <si>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</si>
  <si>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</si>
  <si>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</si>
  <si>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</si>
  <si>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</si>
  <si>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</si>
  <si>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</si>
  <si>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</si>
  <si>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</si>
  <si>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</si>
  <si>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</si>
  <si>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</si>
  <si>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</si>
  <si>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</si>
  <si>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</si>
  <si>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</si>
  <si>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</si>
  <si>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</si>
  <si>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</si>
  <si>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</si>
  <si>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</si>
  <si>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</si>
  <si>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</si>
  <si>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</si>
  <si>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</si>
  <si>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</si>
  <si>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</si>
  <si>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</si>
  <si>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</si>
  <si>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</si>
  <si>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</si>
  <si>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</si>
  <si>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</si>
  <si>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</si>
  <si>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</si>
  <si>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</si>
  <si>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</si>
  <si>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</si>
  <si>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</si>
  <si>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</si>
  <si>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</si>
  <si>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</si>
  <si>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</si>
  <si>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</si>
  <si>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</si>
  <si>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</si>
  <si>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</si>
  <si>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</si>
  <si>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</si>
  <si>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</si>
  <si>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</si>
  <si>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</si>
  <si>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</si>
  <si>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</si>
  <si>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</si>
  <si>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</si>
  <si>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</si>
  <si>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</si>
  <si>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</si>
  <si>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</si>
  <si>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</si>
  <si>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</si>
  <si>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</si>
  <si>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</si>
  <si>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</si>
  <si>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</si>
  <si>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</si>
  <si>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</si>
  <si>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</si>
  <si>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</si>
  <si>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</si>
  <si>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</si>
  <si>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</si>
  <si>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</si>
  <si>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</si>
  <si>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</si>
  <si>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</si>
  <si>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</si>
  <si>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</si>
  <si>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</si>
  <si>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</si>
  <si>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</si>
  <si>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</si>
  <si>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</si>
  <si>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</si>
  <si>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</si>
  <si>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</si>
  <si>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</si>
  <si>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</si>
  <si>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</si>
  <si>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</si>
  <si>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</si>
  <si>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</si>
  <si>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</si>
  <si>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</si>
  <si>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</si>
  <si>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</si>
  <si>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</si>
  <si>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</si>
  <si>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</si>
  <si>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</si>
  <si>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</si>
  <si>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</si>
  <si>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</si>
  <si>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</si>
  <si>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</si>
  <si>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</si>
  <si>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</si>
  <si>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</si>
  <si>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</si>
  <si>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</si>
  <si>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</si>
  <si>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</si>
  <si>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</si>
  <si>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</si>
  <si>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</si>
  <si>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</si>
  <si>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</si>
  <si>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</si>
  <si>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</si>
  <si>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</si>
  <si>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</si>
  <si>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</si>
  <si>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</si>
  <si>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</si>
  <si>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</si>
  <si>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</si>
  <si>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</si>
  <si>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</si>
  <si>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</si>
  <si>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</si>
  <si>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</si>
  <si>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</si>
  <si>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</si>
  <si>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</si>
  <si>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</si>
  <si>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</si>
  <si>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</si>
  <si>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</si>
  <si>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</si>
  <si>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</si>
  <si>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</si>
  <si>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</si>
  <si>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</si>
  <si>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</si>
  <si>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</si>
  <si>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</si>
  <si>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</si>
  <si>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</si>
  <si>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</si>
  <si>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</si>
  <si>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</si>
  <si>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</si>
  <si>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</si>
  <si>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</si>
  <si>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</si>
  <si>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</si>
  <si>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</si>
  <si>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</si>
  <si>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</si>
  <si>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</si>
  <si>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</si>
  <si>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</si>
  <si>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</si>
  <si>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</si>
  <si>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</si>
  <si>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</si>
  <si>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</si>
  <si>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</si>
  <si>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</si>
  <si>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</si>
  <si>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</si>
  <si>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</si>
  <si>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</si>
  <si>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</si>
  <si>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</si>
  <si>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</si>
  <si>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</si>
  <si>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</si>
  <si>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</si>
  <si>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</si>
  <si>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</si>
  <si>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</si>
  <si>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</si>
  <si>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</si>
  <si>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</si>
  <si>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</si>
  <si>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</si>
  <si>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</si>
  <si>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</si>
  <si>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</si>
  <si>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</si>
  <si>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</si>
  <si>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</si>
  <si>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</si>
  <si>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</si>
  <si>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</si>
  <si>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</si>
  <si>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</si>
  <si>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</si>
  <si>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</si>
  <si>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</si>
  <si>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</si>
  <si>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</si>
  <si>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</si>
  <si>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</si>
  <si>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</si>
  <si>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</si>
  <si>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</si>
  <si>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</si>
  <si>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</si>
  <si>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</si>
  <si>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</si>
  <si>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</si>
  <si>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</si>
  <si>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</si>
  <si>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</si>
  <si>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</si>
  <si>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</si>
  <si>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</si>
  <si>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</si>
  <si>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</si>
  <si>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</si>
  <si>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</si>
  <si>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</si>
  <si>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</si>
  <si>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</si>
  <si>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</si>
  <si>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</si>
  <si>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</si>
  <si>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</si>
  <si>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</si>
  <si>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</si>
  <si>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</si>
  <si>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</si>
  <si>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</si>
  <si>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</si>
  <si>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</si>
  <si>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</si>
  <si>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</si>
  <si>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</si>
  <si>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</si>
  <si>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</si>
  <si>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</si>
  <si>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</si>
  <si>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</si>
  <si>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</si>
  <si>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</si>
  <si>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</si>
  <si>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</si>
  <si>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</si>
  <si>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</si>
  <si>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</si>
  <si>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</si>
  <si>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</si>
  <si>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</si>
  <si>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</si>
  <si>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</si>
  <si>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</si>
  <si>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</si>
  <si>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</si>
  <si>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</si>
  <si>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</si>
  <si>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</si>
  <si>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</si>
  <si>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</si>
  <si>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</si>
  <si>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</si>
  <si>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</si>
  <si>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</si>
  <si>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</si>
  <si>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</si>
  <si>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</si>
  <si>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</si>
  <si>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</si>
  <si>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</si>
  <si>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</si>
  <si>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</si>
  <si>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</si>
  <si>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</si>
  <si>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</si>
  <si>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</si>
  <si>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</si>
  <si>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</si>
  <si>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</si>
  <si>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</si>
  <si>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</si>
  <si>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</si>
  <si>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</si>
  <si>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</si>
  <si>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</si>
  <si>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</si>
  <si>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</si>
  <si>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</si>
  <si>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</si>
  <si>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</si>
  <si>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</si>
  <si>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</si>
  <si>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</si>
  <si>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</si>
  <si>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</si>
  <si>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</si>
  <si>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</si>
  <si>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</si>
  <si>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</si>
  <si>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</si>
  <si>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</si>
  <si>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</si>
  <si>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</si>
  <si>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</si>
  <si>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</si>
  <si>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</si>
  <si>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</si>
  <si>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</si>
  <si>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</si>
  <si>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</si>
  <si>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</si>
  <si>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</si>
  <si>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</si>
  <si>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</si>
  <si>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</si>
  <si>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</si>
  <si>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</si>
  <si>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</si>
  <si>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</si>
  <si>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</si>
  <si>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</si>
  <si>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</si>
  <si>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</si>
  <si>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</si>
  <si>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</si>
  <si>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</si>
  <si>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</si>
  <si>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</si>
  <si>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</si>
  <si>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</si>
  <si>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</si>
  <si>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</si>
  <si>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</si>
  <si>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</si>
  <si>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</si>
  <si>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</si>
  <si>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</si>
  <si>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</si>
  <si>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</si>
  <si>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</si>
  <si>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</si>
  <si>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</si>
  <si>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</si>
  <si>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</si>
  <si>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</si>
  <si>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</si>
  <si>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</si>
  <si>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</si>
  <si>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</si>
  <si>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</si>
  <si>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</si>
  <si>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</si>
  <si>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</si>
  <si>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</si>
  <si>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</si>
  <si>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</si>
  <si>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</si>
  <si>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</si>
  <si>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</si>
  <si>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</si>
  <si>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</si>
  <si>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</si>
  <si>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</si>
  <si>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</si>
  <si>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</si>
  <si>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</si>
  <si>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</si>
  <si>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</si>
  <si>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</si>
  <si>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</si>
  <si>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</si>
  <si>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</si>
  <si>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</si>
  <si>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</si>
  <si>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</si>
  <si>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</si>
  <si>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</si>
  <si>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</si>
  <si>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</si>
  <si>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</si>
  <si>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</si>
  <si>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</si>
  <si>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</si>
  <si>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</si>
  <si>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</si>
  <si>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</si>
  <si>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</si>
  <si>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</si>
  <si>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</si>
  <si>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</si>
  <si>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</si>
  <si>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</si>
  <si>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</si>
  <si>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</si>
  <si>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</si>
  <si>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</si>
  <si>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</si>
  <si>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</si>
  <si>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</si>
  <si>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</si>
  <si>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</si>
  <si>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</si>
  <si>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</si>
  <si>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</si>
  <si>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</si>
  <si>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</si>
  <si>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</si>
  <si>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</si>
  <si>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</si>
  <si>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</si>
  <si>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</si>
  <si>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</si>
  <si>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</si>
  <si>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</si>
  <si>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</si>
  <si>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</si>
  <si>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</si>
  <si>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</si>
  <si>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</si>
  <si>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</si>
  <si>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</si>
  <si>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</si>
  <si>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</si>
  <si>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</si>
  <si>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</si>
  <si>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</si>
  <si>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</si>
  <si>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</si>
  <si>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</si>
  <si>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</si>
  <si>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</si>
  <si>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</si>
  <si>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</si>
  <si>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</si>
  <si>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</si>
  <si>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</si>
  <si>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</si>
  <si>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</si>
  <si>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</si>
  <si>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</si>
  <si>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</si>
  <si>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</si>
  <si>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</si>
  <si>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</si>
  <si>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</si>
  <si>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</si>
  <si>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</si>
  <si>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</si>
  <si>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</si>
  <si>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</si>
  <si>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</si>
  <si>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</si>
  <si>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</si>
  <si>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</si>
  <si>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</si>
  <si>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</si>
  <si>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</si>
  <si>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</si>
  <si>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</si>
  <si>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</si>
  <si>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</si>
  <si>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</si>
  <si>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</si>
  <si>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</si>
  <si>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</si>
  <si>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</si>
  <si>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</si>
  <si>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</si>
  <si>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</si>
  <si>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</si>
  <si>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</si>
  <si>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</si>
  <si>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</si>
  <si>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</si>
  <si>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</si>
  <si>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</si>
  <si>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</si>
  <si>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</si>
  <si>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</si>
  <si>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</si>
  <si>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</si>
  <si>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</si>
  <si>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</si>
  <si>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</si>
  <si>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</si>
  <si>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</si>
  <si>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</si>
  <si>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</si>
  <si>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</si>
  <si>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</si>
  <si>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</si>
  <si>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</si>
  <si>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</si>
  <si>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</si>
  <si>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</si>
  <si>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</si>
  <si>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</si>
  <si>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</si>
  <si>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</si>
  <si>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</si>
  <si>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</si>
  <si>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</si>
  <si>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</si>
  <si>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</si>
  <si>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</si>
  <si>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</si>
  <si>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</si>
  <si>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</si>
  <si>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</si>
  <si>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</si>
  <si>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</si>
  <si>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</si>
  <si>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</si>
  <si>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</si>
  <si>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</si>
  <si>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</si>
  <si>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</si>
  <si>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</si>
  <si>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</si>
  <si>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</si>
  <si>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</si>
  <si>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</si>
  <si>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</si>
  <si>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</si>
  <si>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</si>
  <si>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</si>
  <si>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</si>
  <si>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</si>
  <si>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</si>
  <si>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</si>
  <si>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</si>
  <si>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</si>
  <si>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</si>
  <si>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</si>
  <si>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</si>
  <si>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</si>
  <si>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</si>
  <si>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</si>
  <si>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</si>
  <si>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</si>
  <si>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</si>
  <si>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</si>
  <si>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</si>
  <si>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</si>
  <si>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</si>
  <si>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</si>
  <si>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</si>
  <si>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</si>
  <si>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</si>
  <si>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</si>
  <si>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</si>
  <si>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</si>
  <si>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</si>
  <si>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</si>
  <si>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</si>
  <si>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</si>
  <si>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</si>
  <si>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</si>
  <si>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</si>
  <si>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</si>
  <si>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</si>
  <si>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</si>
  <si>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</si>
  <si>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</si>
  <si>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</si>
  <si>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</si>
  <si>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</si>
  <si>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</si>
  <si>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</si>
  <si>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</si>
  <si>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</si>
  <si>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</si>
  <si>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</si>
  <si>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</si>
  <si>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</si>
  <si>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</si>
  <si>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</si>
  <si>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</si>
  <si>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</si>
  <si>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</si>
  <si>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</si>
  <si>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</si>
  <si>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</si>
  <si>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</si>
  <si>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</si>
  <si>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</si>
  <si>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</si>
  <si>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</si>
  <si>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</si>
  <si>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</si>
  <si>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</si>
  <si>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</si>
  <si>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</si>
  <si>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</si>
  <si>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</si>
  <si>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</si>
  <si>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</si>
  <si>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</si>
  <si>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</si>
  <si>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</si>
  <si>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</si>
  <si>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</si>
  <si>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</si>
  <si>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</si>
  <si>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</si>
  <si>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</si>
  <si>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</si>
  <si>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</si>
  <si>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</si>
  <si>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</si>
  <si>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</si>
  <si>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</si>
  <si>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</si>
  <si>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</si>
  <si>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</si>
  <si>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</si>
  <si>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</si>
  <si>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</si>
  <si>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</si>
  <si>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</si>
  <si>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</si>
  <si>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</si>
  <si>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</si>
  <si>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</si>
  <si>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</si>
  <si>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</si>
  <si>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</si>
  <si>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</si>
  <si>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</si>
  <si>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</si>
  <si>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</si>
  <si>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</si>
  <si>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</si>
  <si>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</si>
  <si>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</si>
  <si>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</si>
  <si>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</si>
  <si>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</si>
  <si>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</si>
  <si>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</si>
  <si>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</si>
  <si>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</si>
  <si>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</si>
  <si>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</si>
  <si>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</si>
  <si>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</si>
  <si>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</si>
  <si>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</si>
  <si>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</si>
  <si>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</si>
  <si>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</si>
  <si>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</si>
  <si>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</si>
  <si>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</si>
  <si>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</si>
  <si>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</si>
  <si>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</si>
  <si>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</si>
  <si>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</si>
  <si>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</si>
  <si>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</si>
  <si>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</si>
  <si>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</si>
  <si>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</si>
  <si>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</si>
  <si>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</si>
  <si>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</si>
  <si>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</si>
  <si>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</si>
  <si>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</si>
  <si>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</si>
  <si>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</si>
  <si>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</si>
  <si>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</si>
  <si>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</si>
  <si>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</si>
  <si>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</si>
  <si>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</si>
  <si>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</si>
  <si>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</si>
  <si>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</si>
  <si>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</si>
  <si>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</si>
  <si>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</si>
  <si>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</si>
  <si>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</si>
  <si>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</si>
  <si>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</si>
  <si>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</si>
  <si>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</si>
  <si>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</si>
  <si>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</si>
  <si>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</si>
  <si>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</si>
  <si>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</si>
  <si>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</si>
  <si>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</si>
  <si>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</si>
  <si>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</si>
  <si>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</si>
  <si>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</si>
  <si>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</si>
  <si>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</si>
  <si>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</si>
  <si>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</si>
  <si>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</si>
  <si>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</si>
  <si>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</si>
  <si>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</si>
  <si>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</si>
  <si>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</si>
  <si>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</si>
  <si>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</si>
  <si>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</si>
  <si>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</si>
  <si>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</si>
  <si>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</si>
  <si>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</si>
  <si>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</si>
  <si>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</si>
  <si>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</si>
  <si>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</si>
  <si>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</si>
  <si>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</si>
  <si>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</si>
  <si>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</si>
  <si>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</si>
  <si>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</si>
  <si>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</si>
  <si>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</si>
  <si>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</si>
  <si>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</si>
  <si>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</si>
  <si>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</si>
  <si>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</si>
  <si>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</si>
  <si>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</si>
  <si>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</si>
  <si>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</si>
  <si>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</si>
  <si>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</si>
  <si>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</si>
  <si>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</si>
  <si>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</si>
  <si>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</si>
  <si>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</si>
  <si>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</si>
  <si>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</si>
  <si>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</si>
  <si>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</si>
  <si>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</si>
  <si>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</si>
  <si>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</si>
  <si>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</si>
  <si>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</si>
  <si>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</si>
  <si>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</si>
  <si>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</si>
  <si>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</si>
  <si>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</si>
  <si>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</si>
  <si>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</si>
  <si>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</si>
  <si>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</si>
  <si>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</si>
  <si>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</si>
  <si>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</si>
  <si>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</si>
  <si>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</si>
  <si>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</si>
  <si>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</si>
  <si>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</si>
  <si>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</si>
  <si>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</si>
  <si>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</si>
  <si>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</si>
  <si>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</si>
  <si>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</si>
  <si>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</si>
  <si>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</si>
  <si>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</si>
  <si>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</si>
  <si>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</si>
  <si>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</si>
  <si>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</si>
  <si>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</si>
  <si>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</si>
  <si>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</si>
  <si>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</si>
  <si>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</si>
  <si>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</si>
  <si>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</si>
  <si>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</si>
  <si>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</si>
  <si>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</si>
  <si>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</si>
  <si>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</si>
  <si>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</si>
  <si>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</si>
  <si>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</si>
  <si>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</si>
  <si>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</si>
  <si>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</si>
  <si>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</si>
  <si>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</si>
  <si>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</si>
  <si>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</si>
  <si>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</si>
  <si>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</si>
  <si>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</si>
  <si>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</si>
  <si>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</si>
  <si>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</si>
  <si>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</si>
  <si>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</si>
  <si>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</si>
  <si>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</si>
  <si>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</si>
  <si>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</si>
  <si>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</si>
  <si>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</si>
  <si>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</si>
  <si>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</si>
  <si>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</si>
  <si>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</si>
  <si>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</si>
  <si>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</si>
  <si>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</si>
  <si>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</si>
  <si>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</si>
  <si>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</si>
  <si>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</si>
  <si>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</si>
  <si>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</si>
  <si>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</si>
  <si>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</si>
  <si>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</si>
  <si>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</si>
  <si>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</si>
  <si>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</si>
  <si>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</si>
  <si>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</si>
  <si>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</si>
  <si>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</si>
  <si>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</si>
  <si>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</si>
  <si>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</si>
  <si>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</si>
  <si>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</si>
  <si>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</si>
  <si>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</si>
  <si>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</si>
  <si>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</si>
  <si>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</si>
  <si>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</si>
  <si>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</si>
  <si>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</si>
  <si>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</si>
  <si>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</si>
  <si>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</si>
  <si>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</si>
  <si>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</si>
  <si>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</si>
  <si>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</si>
  <si>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</si>
  <si>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</si>
  <si>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</si>
  <si>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</si>
  <si>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</si>
  <si>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</si>
  <si>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</si>
  <si>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</si>
  <si>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</si>
  <si>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</si>
  <si>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</si>
  <si>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</si>
  <si>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</si>
  <si>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</si>
  <si>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</si>
  <si>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</si>
  <si>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</si>
  <si>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</si>
  <si>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</si>
  <si>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</si>
  <si>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</si>
  <si>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</si>
  <si>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</si>
  <si>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</si>
  <si>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</si>
  <si>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</si>
  <si>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</si>
  <si>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</si>
  <si>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</si>
  <si>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</si>
  <si>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</si>
  <si>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</si>
  <si>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</si>
  <si>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</si>
  <si>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</si>
  <si>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</si>
  <si>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</si>
  <si>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</si>
  <si>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</si>
  <si>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</si>
  <si>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</si>
  <si>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</si>
  <si>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</si>
  <si>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</si>
  <si>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</si>
  <si>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</si>
  <si>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</si>
  <si>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</si>
  <si>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</si>
  <si>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</si>
  <si>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</si>
  <si>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</si>
  <si>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</si>
  <si>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</si>
  <si>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</si>
  <si>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</si>
  <si>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</si>
  <si>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</si>
  <si>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</si>
  <si>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</si>
  <si>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</si>
  <si>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</si>
  <si>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</si>
  <si>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</si>
  <si>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</si>
  <si>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</si>
  <si>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</si>
  <si>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</si>
  <si>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</si>
  <si>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</si>
  <si>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</si>
  <si>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</si>
  <si>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</si>
  <si>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</si>
  <si>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</si>
  <si>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</si>
  <si>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</si>
  <si>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</si>
  <si>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</si>
  <si>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</si>
  <si>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</si>
  <si>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</si>
  <si>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</si>
  <si>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</si>
  <si>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</si>
  <si>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</si>
  <si>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</si>
  <si>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</si>
  <si>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</si>
  <si>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</si>
  <si>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</si>
  <si>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</si>
  <si>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</si>
  <si>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</si>
  <si>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</si>
  <si>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</si>
  <si>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</si>
  <si>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</si>
  <si>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</si>
  <si>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</si>
  <si>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</si>
  <si>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</si>
  <si>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</si>
  <si>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</si>
  <si>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</si>
  <si>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</si>
  <si>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</si>
  <si>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</si>
  <si>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</si>
  <si>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</si>
  <si>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</si>
  <si>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</si>
  <si>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</si>
  <si>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</si>
  <si>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</si>
  <si>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</si>
  <si>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</si>
  <si>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</si>
  <si>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</si>
  <si>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</si>
  <si>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</si>
  <si>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</si>
  <si>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</si>
  <si>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</si>
  <si>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</si>
  <si>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</si>
  <si>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</si>
  <si>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</si>
  <si>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</si>
  <si>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</si>
  <si>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</si>
  <si>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</si>
  <si>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</si>
  <si>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</si>
  <si>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</si>
  <si>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</si>
  <si>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</si>
  <si>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</si>
  <si>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</si>
  <si>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</si>
  <si>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</si>
  <si>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</si>
  <si>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</si>
  <si>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</si>
  <si>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</si>
  <si>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</si>
  <si>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</si>
  <si>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</si>
  <si>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</si>
  <si>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</si>
  <si>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</si>
  <si>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</si>
  <si>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</si>
  <si>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</si>
  <si>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</si>
  <si>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</si>
  <si>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</si>
  <si>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</si>
  <si>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</si>
  <si>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</si>
  <si>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</si>
  <si>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</si>
  <si>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</si>
  <si>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</si>
  <si>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</si>
  <si>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</si>
  <si>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</si>
  <si>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</si>
  <si>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</si>
  <si>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</si>
  <si>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</si>
  <si>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</si>
  <si>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</si>
  <si>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</si>
  <si>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</si>
  <si>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</si>
  <si>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</si>
  <si>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</si>
  <si>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</si>
  <si>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</si>
  <si>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</si>
  <si>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</si>
  <si>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</si>
  <si>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</si>
  <si>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</si>
  <si>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</si>
  <si>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</si>
  <si>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</si>
  <si>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</si>
  <si>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</si>
  <si>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</si>
  <si>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</si>
  <si>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</si>
  <si>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</si>
  <si>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</si>
  <si>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</si>
  <si>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</si>
  <si>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</si>
  <si>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</si>
  <si>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</si>
  <si>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</si>
  <si>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</si>
  <si>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</si>
  <si>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</si>
  <si>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</si>
  <si>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</si>
  <si>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</si>
  <si>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</si>
  <si>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</si>
  <si>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</si>
  <si>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</si>
  <si>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</si>
  <si>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</si>
  <si>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</si>
  <si>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</si>
  <si>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</si>
  <si>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</si>
  <si>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</si>
  <si>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</si>
  <si>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</si>
  <si>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</si>
  <si>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</si>
  <si>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</si>
  <si>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</si>
  <si>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</si>
  <si>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</si>
  <si>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</si>
  <si>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</si>
  <si>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</si>
  <si>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</si>
  <si>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</si>
  <si>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</si>
  <si>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</si>
  <si>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</si>
  <si>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</si>
  <si>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</si>
  <si>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</si>
  <si>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</si>
  <si>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</si>
  <si>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</si>
  <si>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</si>
  <si>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</si>
  <si>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</si>
  <si>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</si>
  <si>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</si>
  <si>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</si>
  <si>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</si>
  <si>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</si>
  <si>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</si>
  <si>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</si>
  <si>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</si>
  <si>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</si>
  <si>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</si>
  <si>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</si>
  <si>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</si>
  <si>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</si>
  <si>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</si>
  <si>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</si>
  <si>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</si>
  <si>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</si>
  <si>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</si>
  <si>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</si>
  <si>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</si>
  <si>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</si>
  <si>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</si>
  <si>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</si>
  <si>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</si>
  <si>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</si>
  <si>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</si>
  <si>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</si>
  <si>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</si>
  <si>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</si>
  <si>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</si>
  <si>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</si>
  <si>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</si>
  <si>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</si>
  <si>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</si>
  <si>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</si>
  <si>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</si>
  <si>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</si>
  <si>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</si>
  <si>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</si>
  <si>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</si>
  <si>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</si>
  <si>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</si>
  <si>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</si>
  <si>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</si>
  <si>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</si>
  <si>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</si>
  <si>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</si>
  <si>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</si>
  <si>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</si>
  <si>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</si>
  <si>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</si>
  <si>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</si>
  <si>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</si>
  <si>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</si>
  <si>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</si>
  <si>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</si>
  <si>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</si>
  <si>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</si>
  <si>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</si>
  <si>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</si>
  <si>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</si>
  <si>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</si>
  <si>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</si>
  <si>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</si>
  <si>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</si>
  <si>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</si>
  <si>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</si>
  <si>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</si>
  <si>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</si>
  <si>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</si>
  <si>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</si>
  <si>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</si>
  <si>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</si>
  <si>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</si>
  <si>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</si>
  <si>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</si>
  <si>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</si>
  <si>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</si>
  <si>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</si>
  <si>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</si>
  <si>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</si>
  <si>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</si>
  <si>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</si>
  <si>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</si>
  <si>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</si>
  <si>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</si>
  <si>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</si>
  <si>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</si>
  <si>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</si>
  <si>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</si>
  <si>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</si>
  <si>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</si>
  <si>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</si>
  <si>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</si>
  <si>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</si>
  <si>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</si>
  <si>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</si>
  <si>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</si>
  <si>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</si>
  <si>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</si>
  <si>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</si>
  <si>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</si>
  <si>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</si>
  <si>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</si>
  <si>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</si>
  <si>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</si>
  <si>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</si>
  <si>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</si>
  <si>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</si>
  <si>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</si>
  <si>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</si>
  <si>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</si>
  <si>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</si>
  <si>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</si>
  <si>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</si>
  <si>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</si>
  <si>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</si>
  <si>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</si>
  <si>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</si>
  <si>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</si>
  <si>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</si>
  <si>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</si>
  <si>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</si>
  <si>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</si>
  <si>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</si>
  <si>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</si>
  <si>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</si>
  <si>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</si>
  <si>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</si>
  <si>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</si>
  <si>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</si>
  <si>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</si>
  <si>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</si>
  <si>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</si>
  <si>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</si>
  <si>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</si>
  <si>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</si>
  <si>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</si>
  <si>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</si>
  <si>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</si>
  <si>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</si>
  <si>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</si>
  <si>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</si>
  <si>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</si>
  <si>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</si>
  <si>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</si>
  <si>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</si>
  <si>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</si>
  <si>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</si>
  <si>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</si>
  <si>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</si>
  <si>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</si>
  <si>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</si>
  <si>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</si>
  <si>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</si>
  <si>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</si>
  <si>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</si>
  <si>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</si>
  <si>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</si>
  <si>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</si>
  <si>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</si>
  <si>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</si>
  <si>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</si>
  <si>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</si>
  <si>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</si>
  <si>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</si>
  <si>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</si>
  <si>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</si>
  <si>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</si>
  <si>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</si>
  <si>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</si>
  <si>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</si>
  <si>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</si>
  <si>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</si>
  <si>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</si>
  <si>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</si>
  <si>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</si>
  <si>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</si>
  <si>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</si>
  <si>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</si>
  <si>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</si>
  <si>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</si>
  <si>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</si>
  <si>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</si>
  <si>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</si>
  <si>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</si>
  <si>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</si>
  <si>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</si>
  <si>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</si>
  <si>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</si>
  <si>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</si>
  <si>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</si>
  <si>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</si>
  <si>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</si>
  <si>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</si>
  <si>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</si>
  <si>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</si>
  <si>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</si>
  <si>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</si>
  <si>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</si>
  <si>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</si>
  <si>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</si>
  <si>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</si>
  <si>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</si>
  <si>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</si>
  <si>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</si>
  <si>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</si>
  <si>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</si>
  <si>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</si>
  <si>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</si>
  <si>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</si>
  <si>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</si>
  <si>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</si>
  <si>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</si>
  <si>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</si>
  <si>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</si>
  <si>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</si>
  <si>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</si>
  <si>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</si>
  <si>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</si>
  <si>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</si>
  <si>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</si>
  <si>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</si>
  <si>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</si>
  <si>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</si>
  <si>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</si>
  <si>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</si>
  <si>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</si>
  <si>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</si>
  <si>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</si>
  <si>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</si>
  <si>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</si>
  <si>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</si>
  <si>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</si>
  <si>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</si>
  <si>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</si>
  <si>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</si>
  <si>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</si>
  <si>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</si>
  <si>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</si>
  <si>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</si>
  <si>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</si>
  <si>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</si>
  <si>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</si>
  <si>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</si>
  <si>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</si>
  <si>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</si>
  <si>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</si>
  <si>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</si>
  <si>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</si>
  <si>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</si>
  <si>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</si>
  <si>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</si>
  <si>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</si>
  <si>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</si>
  <si>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</si>
  <si>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</si>
  <si>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</si>
  <si>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</si>
  <si>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</si>
  <si>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</si>
  <si>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</si>
  <si>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</si>
  <si>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</si>
  <si>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</si>
  <si>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</si>
  <si>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</si>
  <si>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</si>
  <si>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</si>
  <si>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</si>
  <si>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</si>
  <si>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</si>
  <si>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</si>
  <si>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</si>
  <si>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</si>
  <si>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</si>
  <si>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</si>
  <si>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</si>
  <si>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</si>
  <si>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</si>
  <si>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</si>
  <si>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</si>
  <si>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</si>
  <si>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</si>
  <si>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</si>
  <si>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</si>
  <si>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</si>
  <si>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</si>
  <si>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</si>
  <si>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</si>
  <si>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</si>
  <si>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</si>
  <si>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</si>
  <si>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</si>
  <si>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</si>
  <si>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</si>
  <si>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</si>
  <si>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</si>
  <si>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</si>
  <si>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</si>
  <si>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</si>
  <si>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</si>
  <si>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</si>
  <si>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</si>
  <si>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</si>
  <si>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</si>
  <si>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</si>
  <si>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</si>
  <si>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</si>
  <si>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</si>
  <si>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</si>
  <si>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</si>
  <si>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</si>
  <si>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</si>
  <si>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</si>
  <si>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</si>
  <si>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</si>
  <si>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</si>
  <si>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</si>
  <si>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</si>
  <si>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</si>
  <si>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</si>
  <si>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</si>
  <si>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</si>
  <si>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</si>
  <si>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</si>
  <si>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</si>
  <si>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</si>
  <si>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</si>
  <si>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</si>
  <si>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</si>
  <si>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</si>
  <si>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</si>
  <si>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</si>
  <si>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</si>
  <si>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</si>
  <si>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</si>
  <si>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</si>
  <si>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</si>
  <si>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</si>
  <si>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</si>
  <si>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</si>
  <si>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</si>
  <si>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</si>
  <si>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</si>
  <si>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</si>
  <si>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</si>
  <si>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</si>
  <si>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</si>
  <si>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</si>
  <si>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</si>
  <si>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</si>
  <si>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</si>
  <si>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</si>
  <si>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</si>
  <si>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</si>
  <si>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</si>
  <si>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</si>
  <si>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</si>
  <si>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</si>
  <si>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</si>
  <si>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</si>
  <si>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</si>
  <si>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</si>
  <si>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</si>
  <si>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</si>
  <si>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</si>
  <si>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</si>
  <si>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</si>
  <si>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</si>
  <si>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</si>
  <si>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</si>
  <si>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</si>
  <si>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</si>
  <si>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</si>
  <si>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</si>
  <si>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</si>
  <si>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</si>
  <si>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</si>
  <si>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</si>
  <si>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</si>
  <si>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</si>
  <si>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</si>
  <si>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</si>
  <si>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</si>
  <si>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</si>
  <si>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</si>
  <si>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</si>
  <si>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</si>
  <si>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</si>
  <si>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</si>
  <si>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</si>
  <si>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</si>
  <si>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</si>
  <si>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</si>
  <si>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</si>
  <si>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</si>
  <si>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</si>
  <si>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</si>
  <si>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</si>
  <si>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</si>
  <si>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</si>
  <si>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</si>
  <si>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</si>
  <si>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</si>
  <si>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</si>
  <si>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</si>
  <si>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</si>
  <si>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</si>
  <si>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</si>
  <si>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</si>
  <si>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</si>
  <si>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</si>
  <si>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</si>
  <si>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</si>
  <si>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</si>
  <si>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</si>
  <si>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</si>
  <si>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</si>
  <si>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</si>
  <si>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</si>
  <si>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</si>
  <si>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</si>
  <si>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</si>
  <si>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</si>
  <si>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</si>
  <si>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</si>
  <si>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</si>
  <si>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</si>
  <si>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</si>
  <si>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</si>
  <si>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</si>
  <si>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</si>
  <si>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</si>
  <si>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</si>
  <si>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</si>
  <si>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</si>
  <si>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</si>
  <si>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</si>
  <si>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</si>
  <si>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</si>
  <si>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</si>
  <si>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</si>
  <si>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</si>
  <si>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</si>
  <si>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</si>
  <si>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</si>
  <si>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</si>
  <si>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</si>
  <si>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</si>
  <si>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</si>
  <si>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</si>
  <si>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</si>
  <si>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</si>
  <si>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</si>
  <si>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</si>
  <si>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</si>
  <si>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</si>
  <si>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</si>
  <si>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</si>
  <si>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</si>
  <si>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</si>
  <si>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</si>
  <si>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</si>
  <si>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</si>
  <si>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</si>
  <si>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</si>
  <si>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</si>
  <si>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</si>
  <si>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</si>
  <si>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</si>
  <si>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</si>
  <si>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</si>
  <si>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</si>
  <si>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</si>
  <si>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</si>
  <si>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</si>
  <si>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</si>
  <si>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</si>
  <si>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</si>
  <si>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</si>
  <si>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</si>
  <si>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</si>
  <si>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</si>
  <si>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</si>
  <si>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</si>
  <si>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</si>
  <si>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</si>
  <si>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</si>
  <si>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</si>
  <si>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</si>
  <si>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</si>
  <si>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</si>
  <si>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</si>
  <si>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</si>
  <si>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</si>
  <si>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</si>
  <si>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</si>
  <si>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</si>
  <si>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</si>
  <si>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</si>
  <si>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</si>
  <si>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</si>
  <si>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</si>
  <si>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</si>
  <si>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</si>
  <si>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</si>
  <si>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</si>
  <si>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</si>
  <si>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</si>
  <si>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</si>
  <si>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</si>
  <si>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</si>
  <si>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</si>
  <si>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</si>
  <si>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</si>
  <si>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</si>
  <si>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</si>
  <si>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</si>
  <si>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</si>
  <si>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</si>
  <si>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</si>
  <si>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</si>
  <si>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</si>
  <si>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</si>
  <si>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</si>
  <si>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</si>
  <si>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</si>
  <si>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</si>
  <si>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</si>
  <si>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</si>
  <si>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</si>
  <si>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</si>
  <si>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</si>
  <si>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</si>
  <si>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</si>
  <si>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</si>
  <si>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</si>
  <si>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</si>
  <si>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</si>
  <si>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</si>
  <si>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</si>
  <si>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</si>
  <si>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</si>
  <si>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</si>
  <si>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</si>
  <si>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</si>
  <si>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</si>
  <si>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</si>
  <si>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</si>
  <si>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</si>
  <si>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</si>
  <si>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</si>
  <si>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</si>
  <si>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</si>
  <si>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</si>
  <si>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</si>
  <si>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</si>
  <si>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</si>
  <si>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</si>
  <si>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</si>
  <si>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</si>
  <si>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</si>
  <si>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</si>
  <si>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</si>
  <si>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</si>
  <si>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</si>
  <si>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</si>
  <si>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</si>
  <si>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</si>
  <si>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</si>
  <si>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</si>
  <si>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</si>
  <si>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</si>
  <si>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</si>
  <si>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</si>
  <si>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</si>
  <si>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</si>
  <si>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</si>
  <si>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</si>
  <si>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</si>
  <si>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</si>
  <si>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</si>
  <si>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</si>
  <si>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</si>
  <si>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</si>
  <si>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</si>
  <si>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</si>
  <si>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</si>
  <si>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</si>
  <si>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</si>
  <si>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</si>
  <si>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</si>
  <si>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</si>
  <si>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</si>
  <si>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</si>
  <si>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</si>
  <si>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</si>
  <si>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</si>
  <si>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</si>
  <si>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</si>
  <si>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</si>
  <si>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</si>
  <si>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</si>
  <si>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</si>
  <si>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</si>
  <si>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</si>
  <si>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</si>
  <si>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</si>
  <si>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</si>
  <si>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</si>
  <si>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</si>
  <si>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</si>
  <si>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</si>
  <si>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</si>
  <si>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</si>
  <si>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</si>
  <si>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</si>
  <si>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</si>
  <si>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</si>
  <si>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</si>
  <si>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</si>
  <si>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</si>
  <si>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</si>
  <si>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</si>
  <si>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</si>
  <si>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</si>
  <si>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</si>
  <si>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</si>
  <si>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</si>
  <si>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</si>
  <si>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</si>
  <si>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</si>
  <si>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</si>
  <si>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</si>
  <si>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</si>
  <si>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</si>
  <si>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</si>
  <si>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</si>
  <si>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</si>
  <si>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</si>
  <si>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</si>
  <si>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</si>
  <si>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</si>
  <si>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</si>
  <si>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</si>
  <si>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</si>
  <si>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</si>
  <si>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</si>
  <si>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</si>
  <si>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</si>
  <si>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</si>
  <si>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</si>
  <si>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</si>
  <si>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</si>
  <si>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</si>
  <si>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</si>
  <si>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</si>
  <si>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</si>
  <si>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</si>
  <si>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</si>
  <si>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</si>
  <si>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</si>
  <si>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</si>
  <si>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</si>
  <si>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</si>
  <si>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</si>
  <si>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</si>
  <si>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</si>
  <si>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</si>
  <si>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</si>
  <si>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</si>
  <si>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</si>
  <si>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</si>
  <si>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</si>
  <si>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</si>
  <si>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</si>
  <si>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</si>
  <si>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</si>
  <si>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</si>
  <si>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</si>
  <si>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</si>
  <si>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</si>
  <si>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</si>
  <si>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</si>
  <si>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</si>
  <si>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</si>
  <si>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</si>
  <si>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</si>
  <si>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</si>
  <si>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</si>
  <si>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</si>
  <si>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</si>
  <si>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</si>
  <si>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</si>
  <si>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</si>
  <si>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</si>
  <si>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</si>
  <si>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</si>
  <si>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</si>
  <si>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</si>
  <si>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</si>
  <si>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</si>
  <si>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</si>
  <si>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</si>
  <si>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</si>
  <si>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</si>
  <si>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</si>
  <si>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</si>
  <si>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</si>
  <si>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</si>
  <si>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</si>
  <si>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</si>
  <si>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</si>
  <si>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</si>
  <si>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</si>
  <si>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</si>
  <si>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</si>
  <si>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</si>
  <si>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</si>
  <si>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</si>
  <si>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</si>
  <si>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</si>
  <si>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</si>
  <si>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</si>
  <si>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</si>
  <si>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</si>
  <si>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</si>
  <si>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</si>
  <si>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</si>
  <si>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</si>
  <si>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</si>
  <si>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</si>
  <si>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</si>
  <si>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</si>
  <si>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</si>
  <si>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</si>
  <si>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</si>
  <si>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</si>
  <si>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</si>
  <si>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</si>
  <si>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</si>
  <si>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</si>
  <si>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</si>
  <si>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</si>
  <si>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</si>
  <si>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</si>
  <si>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</si>
  <si>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</si>
  <si>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</si>
  <si>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</si>
  <si>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</si>
  <si>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</si>
  <si>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</si>
  <si>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</si>
  <si>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</si>
  <si>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</si>
  <si>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</si>
  <si>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</si>
  <si>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</si>
  <si>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</si>
  <si>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</si>
  <si>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</si>
  <si>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</si>
  <si>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</si>
  <si>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</si>
  <si>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</si>
  <si>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</si>
  <si>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</si>
  <si>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</si>
  <si>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</si>
  <si>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</si>
  <si>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</si>
  <si>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</si>
  <si>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</si>
  <si>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</si>
  <si>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</si>
  <si>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</si>
  <si>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</si>
  <si>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</si>
  <si>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</si>
  <si>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</si>
  <si>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</si>
  <si>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</si>
  <si>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</si>
  <si>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</si>
  <si>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</si>
  <si>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</si>
  <si>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</si>
  <si>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</si>
  <si>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</si>
  <si>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</si>
  <si>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</si>
  <si>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</si>
  <si>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</si>
  <si>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</si>
  <si>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</si>
  <si>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</si>
  <si>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</si>
  <si>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</si>
  <si>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</si>
  <si>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</si>
  <si>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</si>
  <si>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</si>
  <si>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</si>
  <si>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</si>
  <si>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</si>
  <si>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</si>
  <si>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</si>
  <si>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</si>
  <si>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</si>
  <si>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</si>
  <si>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</si>
  <si>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</si>
  <si>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</si>
  <si>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</si>
  <si>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</si>
  <si>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</si>
  <si>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</si>
  <si>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</si>
  <si>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</si>
  <si>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</si>
  <si>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</si>
  <si>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</si>
  <si>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</si>
  <si>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</si>
  <si>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</si>
  <si>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</si>
  <si>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</si>
  <si>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</si>
  <si>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</si>
  <si>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</si>
  <si>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</si>
  <si>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</si>
  <si>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</si>
  <si>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</si>
  <si>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</si>
  <si>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</si>
  <si>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</si>
  <si>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</si>
  <si>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</si>
  <si>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</si>
  <si>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</si>
  <si>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</si>
  <si>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</si>
  <si>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</si>
  <si>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</si>
  <si>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</si>
  <si>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</si>
  <si>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</si>
  <si>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</si>
  <si>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</si>
  <si>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</si>
  <si>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</si>
  <si>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</si>
  <si>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</si>
  <si>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</si>
  <si>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</si>
  <si>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</si>
  <si>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</si>
  <si>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</si>
  <si>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</si>
  <si>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</si>
  <si>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</si>
  <si>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</si>
  <si>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</si>
  <si>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</si>
  <si>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</si>
  <si>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</si>
  <si>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</si>
  <si>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</si>
  <si>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</si>
  <si>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</si>
  <si>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</si>
  <si>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</si>
  <si>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</si>
  <si>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</si>
  <si>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</si>
  <si>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</si>
  <si>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</si>
  <si>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</si>
  <si>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</si>
  <si>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</si>
  <si>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</si>
  <si>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</si>
  <si>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</si>
  <si>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</si>
  <si>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</si>
  <si>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</si>
  <si>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</si>
  <si>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</si>
  <si>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</si>
  <si>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</si>
  <si>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</si>
  <si>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</si>
  <si>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</si>
  <si>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</si>
  <si>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</si>
  <si>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</si>
  <si>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</si>
  <si>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</si>
  <si>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</si>
  <si>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</si>
  <si>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</si>
  <si>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</si>
  <si>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</si>
  <si>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</si>
  <si>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</si>
  <si>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</si>
  <si>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</si>
  <si>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</si>
  <si>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</si>
  <si>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</si>
  <si>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</si>
  <si>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</si>
  <si>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</si>
  <si>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</si>
  <si>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</si>
  <si>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</si>
  <si>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</si>
  <si>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</si>
  <si>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</si>
  <si>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</si>
  <si>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</si>
  <si>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</si>
  <si>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</si>
  <si>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</si>
  <si>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</si>
  <si>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</si>
  <si>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</si>
  <si>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</si>
  <si>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</si>
  <si>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</si>
  <si>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</si>
  <si>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</si>
  <si>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</si>
  <si>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</si>
  <si>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</si>
  <si>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</si>
  <si>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</si>
  <si>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</si>
  <si>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</si>
  <si>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</si>
  <si>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</si>
  <si>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</si>
  <si>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</si>
  <si>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</si>
  <si>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</si>
  <si>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</si>
  <si>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</si>
  <si>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</si>
  <si>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</si>
  <si>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</si>
  <si>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</si>
  <si>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</si>
  <si>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</si>
  <si>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</si>
  <si>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</si>
  <si>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</si>
  <si>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</si>
  <si>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</si>
  <si>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</si>
  <si>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</si>
  <si>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</si>
  <si>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</si>
  <si>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</si>
  <si>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</si>
  <si>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</si>
  <si>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</si>
  <si>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</si>
  <si>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</si>
  <si>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</si>
  <si>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</si>
  <si>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</si>
  <si>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</si>
  <si>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</si>
  <si>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</si>
  <si>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</si>
  <si>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</si>
  <si>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</si>
  <si>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</si>
  <si>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</si>
  <si>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</si>
  <si>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</si>
  <si>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</si>
  <si>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</si>
  <si>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</si>
  <si>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</si>
  <si>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</si>
  <si>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</si>
  <si>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</si>
  <si>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</si>
  <si>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</si>
  <si>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</si>
  <si>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</si>
  <si>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</si>
  <si>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</si>
  <si>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</si>
  <si>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</si>
  <si>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</si>
  <si>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</si>
  <si>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</si>
  <si>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</si>
  <si>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</si>
  <si>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</si>
  <si>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</si>
  <si>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</si>
  <si>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</si>
  <si>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</si>
  <si>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</si>
  <si>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</si>
  <si>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</si>
  <si>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</si>
  <si>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</si>
  <si>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</si>
  <si>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</si>
  <si>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</si>
  <si>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</si>
  <si>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</si>
  <si>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</si>
  <si>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</si>
  <si>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</si>
  <si>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</si>
  <si>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</si>
  <si>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</si>
  <si>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</si>
  <si>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</si>
  <si>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</si>
  <si>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</si>
  <si>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</si>
  <si>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</si>
  <si>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</si>
  <si>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</si>
  <si>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</si>
  <si>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</si>
  <si>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</si>
  <si>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</si>
  <si>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</si>
  <si>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</si>
  <si>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</si>
  <si>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</si>
  <si>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</si>
  <si>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</si>
  <si>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</si>
  <si>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</si>
  <si>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</si>
  <si>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</si>
  <si>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</si>
  <si>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</si>
  <si>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</si>
  <si>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</si>
  <si>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</si>
  <si>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</si>
  <si>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</si>
  <si>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</si>
  <si>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</si>
  <si>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</si>
  <si>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</si>
  <si>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</si>
  <si>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</si>
  <si>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</si>
  <si>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</si>
  <si>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</si>
  <si>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</si>
  <si>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</si>
  <si>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</si>
  <si>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</si>
  <si>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</si>
  <si>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</si>
  <si>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</si>
  <si>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</si>
  <si>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</si>
  <si>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</si>
  <si>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</si>
  <si>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</si>
  <si>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</si>
  <si>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</si>
  <si>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</si>
  <si>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</si>
  <si>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</si>
  <si>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</si>
  <si>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</si>
  <si>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</si>
  <si>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</si>
  <si>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</si>
  <si>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</si>
  <si>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</si>
  <si>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</si>
  <si>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</si>
  <si>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</si>
  <si>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</si>
  <si>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</si>
  <si>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</si>
  <si>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</si>
  <si>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</si>
  <si>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</si>
  <si>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</si>
  <si>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</si>
  <si>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</si>
  <si>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</si>
  <si>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</si>
  <si>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</si>
  <si>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</si>
  <si>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</si>
  <si>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</si>
  <si>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</si>
  <si>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</si>
  <si>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</si>
  <si>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</si>
  <si>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</si>
  <si>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</si>
  <si>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</si>
  <si>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</si>
  <si>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</si>
  <si>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</si>
  <si>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</si>
  <si>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</si>
  <si>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</si>
  <si>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</si>
  <si>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</si>
  <si>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</si>
  <si>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</si>
  <si>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</si>
  <si>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</si>
  <si>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</si>
  <si>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</si>
  <si>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</si>
  <si>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</si>
  <si>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</si>
  <si>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</si>
  <si>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</si>
  <si>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</si>
  <si>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</si>
  <si>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</si>
  <si>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</si>
  <si>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</si>
  <si>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</si>
  <si>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</si>
  <si>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</si>
  <si>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</si>
  <si>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</si>
  <si>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</si>
  <si>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</si>
  <si>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</si>
  <si>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</si>
  <si>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</si>
  <si>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</si>
  <si>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</si>
  <si>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</si>
  <si>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</si>
  <si>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</si>
  <si>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</si>
  <si>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</si>
  <si>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</si>
  <si>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</si>
  <si>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</si>
  <si>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</si>
  <si>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</si>
  <si>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</si>
  <si>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</si>
  <si>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</si>
  <si>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</si>
  <si>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</si>
  <si>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</si>
  <si>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</si>
  <si>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</si>
  <si>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</si>
  <si>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</si>
  <si>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</si>
  <si>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</si>
  <si>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</si>
  <si>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</si>
  <si>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</si>
  <si>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</si>
  <si>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</si>
  <si>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</si>
  <si>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</si>
  <si>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</si>
  <si>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</si>
  <si>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</si>
  <si>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</si>
  <si>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</si>
  <si>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</si>
  <si>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</si>
  <si>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</si>
  <si>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</si>
  <si>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</si>
  <si>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</si>
  <si>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</si>
  <si>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</si>
  <si>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</si>
  <si>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</si>
  <si>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</si>
  <si>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</si>
  <si>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</si>
  <si>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</si>
  <si>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</si>
  <si>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</si>
  <si>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</si>
  <si>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</si>
  <si>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</si>
  <si>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</si>
  <si>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</si>
  <si>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</si>
  <si>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</si>
  <si>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</si>
  <si>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</si>
  <si>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</si>
  <si>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</si>
  <si>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</si>
  <si>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</si>
  <si>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</si>
  <si>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</si>
  <si>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</si>
  <si>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</si>
  <si>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</si>
  <si>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</si>
  <si>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</si>
  <si>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</si>
  <si>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</si>
  <si>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</si>
  <si>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</si>
  <si>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</si>
  <si>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</si>
  <si>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</si>
  <si>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</si>
  <si>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</si>
  <si>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</si>
  <si>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</si>
  <si>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</si>
  <si>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</si>
  <si>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</si>
  <si>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</si>
  <si>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</si>
  <si>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</si>
  <si>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</si>
  <si>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</si>
  <si>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</si>
  <si>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</si>
  <si>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</si>
  <si>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</si>
  <si>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</si>
  <si>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</si>
  <si>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</si>
  <si>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</si>
  <si>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</si>
  <si>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</si>
  <si>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</si>
  <si>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</si>
  <si>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</si>
  <si>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</si>
  <si>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</si>
  <si>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</si>
  <si>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</si>
  <si>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</si>
  <si>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</si>
  <si>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</si>
  <si>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</si>
  <si>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</si>
  <si>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</si>
  <si>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</si>
  <si>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</si>
  <si>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</si>
  <si>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</si>
  <si>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</si>
  <si>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</si>
  <si>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</si>
  <si>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</si>
  <si>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</si>
  <si>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</si>
  <si>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</si>
  <si>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</si>
  <si>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</si>
  <si>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</si>
  <si>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</si>
  <si>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</si>
  <si>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</si>
  <si>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</si>
  <si>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</si>
  <si>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</si>
  <si>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</si>
  <si>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</si>
  <si>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</si>
  <si>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</si>
  <si>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</si>
  <si>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</si>
  <si>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</si>
  <si>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</si>
  <si>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</si>
  <si>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</si>
  <si>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</si>
  <si>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</si>
  <si>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</si>
  <si>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</si>
  <si>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</si>
  <si>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</si>
  <si>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</si>
  <si>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</si>
  <si>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</si>
  <si>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</si>
  <si>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</si>
  <si>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</si>
  <si>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</si>
  <si>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</si>
  <si>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</si>
  <si>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</si>
  <si>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</si>
  <si>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</si>
  <si>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</si>
  <si>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</si>
  <si>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</si>
  <si>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</si>
  <si>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</si>
  <si>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</si>
  <si>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</si>
  <si>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</si>
  <si>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</si>
  <si>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</si>
  <si>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</si>
  <si>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</si>
  <si>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</si>
  <si>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</si>
  <si>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</si>
  <si>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</si>
  <si>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</si>
  <si>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</si>
  <si>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</si>
  <si>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</si>
  <si>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</si>
  <si>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</si>
  <si>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</si>
  <si>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</si>
  <si>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</si>
  <si>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</si>
  <si>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</si>
  <si>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</si>
  <si>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</si>
  <si>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</si>
  <si>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</si>
  <si>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</si>
  <si>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</si>
  <si>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</si>
  <si>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</si>
  <si>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</si>
  <si>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</si>
  <si>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</si>
  <si>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</si>
  <si>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</si>
  <si>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</si>
  <si>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</si>
  <si>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</si>
  <si>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</si>
  <si>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</si>
  <si>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</si>
  <si>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</si>
  <si>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</si>
  <si>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</si>
  <si>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</si>
  <si>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</si>
  <si>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</si>
  <si>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</si>
  <si>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</si>
  <si>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</si>
  <si>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</si>
  <si>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</si>
  <si>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</si>
  <si>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</si>
  <si>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</si>
  <si>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</si>
  <si>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</si>
  <si>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</si>
  <si>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</si>
  <si>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</si>
  <si>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</si>
  <si>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</si>
  <si>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</si>
  <si>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</si>
  <si>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</si>
  <si>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</si>
  <si>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</si>
  <si>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</si>
  <si>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</si>
  <si>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</si>
  <si>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</si>
  <si>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</si>
  <si>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</si>
  <si>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</si>
  <si>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</si>
  <si>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</si>
  <si>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</si>
  <si>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</si>
  <si>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</si>
  <si>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</si>
  <si>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</si>
  <si>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</si>
  <si>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</si>
  <si>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</si>
  <si>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</si>
  <si>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</si>
  <si>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</si>
  <si>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</si>
  <si>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</si>
  <si>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</si>
  <si>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</si>
  <si>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</si>
  <si>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</si>
  <si>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</si>
  <si>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</si>
  <si>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</si>
  <si>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</si>
  <si>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</si>
  <si>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</si>
  <si>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</si>
  <si>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</si>
  <si>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</si>
  <si>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</si>
  <si>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</si>
  <si>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</si>
  <si>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</si>
  <si>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</si>
  <si>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</si>
  <si>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</si>
  <si>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</si>
  <si>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</si>
  <si>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</si>
  <si>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</si>
  <si>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</si>
  <si>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</si>
  <si>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</si>
  <si>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</si>
  <si>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</si>
  <si>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</si>
  <si>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</si>
  <si>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</si>
  <si>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</si>
  <si>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</si>
  <si>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</si>
  <si>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</si>
  <si>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</si>
  <si>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</si>
  <si>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</si>
  <si>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</si>
  <si>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</si>
  <si>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</si>
  <si>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</si>
  <si>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</si>
  <si>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</si>
  <si>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</si>
  <si>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</si>
  <si>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</si>
  <si>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</si>
  <si>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</si>
  <si>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</si>
  <si>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</si>
  <si>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</si>
  <si>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</si>
  <si>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</si>
  <si>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</si>
  <si>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</si>
  <si>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</si>
  <si>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</si>
  <si>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</si>
  <si>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</si>
  <si>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</si>
  <si>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</si>
  <si>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</si>
  <si>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</si>
  <si>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</si>
  <si>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</si>
  <si>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</si>
  <si>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</si>
  <si>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</si>
  <si>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</si>
  <si>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</si>
  <si>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</si>
  <si>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</si>
  <si>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</si>
  <si>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</si>
  <si>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</si>
  <si>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</si>
  <si>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</si>
  <si>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</si>
  <si>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</si>
  <si>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</si>
  <si>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</si>
  <si>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</si>
  <si>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</si>
  <si>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</si>
  <si>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</si>
  <si>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</si>
  <si>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</si>
  <si>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</si>
  <si>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</si>
  <si>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</si>
  <si>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</si>
  <si>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</si>
  <si>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</si>
  <si>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</si>
  <si>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</si>
  <si>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</si>
  <si>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</si>
  <si>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</si>
  <si>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</si>
  <si>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</si>
  <si>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</si>
  <si>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</si>
  <si>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</si>
  <si>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</si>
  <si>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</si>
  <si>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</si>
  <si>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</si>
  <si>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</si>
  <si>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</si>
  <si>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</si>
  <si>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</si>
  <si>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</si>
  <si>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</si>
  <si>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</si>
  <si>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</si>
  <si>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</si>
  <si>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</si>
  <si>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</si>
  <si>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</si>
  <si>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</si>
  <si>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</si>
  <si>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</si>
  <si>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</si>
  <si>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</si>
  <si>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</si>
  <si>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</si>
  <si>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</si>
  <si>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</si>
  <si>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</si>
  <si>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</si>
  <si>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</si>
  <si>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</si>
  <si>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</si>
  <si>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</si>
  <si>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</si>
  <si>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</si>
  <si>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</si>
  <si>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</si>
  <si>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</si>
  <si>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</si>
  <si>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</si>
  <si>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</si>
  <si>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</si>
  <si>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</si>
  <si>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</si>
  <si>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</si>
  <si>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</si>
  <si>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</si>
  <si>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</si>
  <si>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</si>
  <si>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</si>
  <si>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</si>
  <si>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</si>
  <si>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</si>
  <si>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</si>
  <si>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</si>
  <si>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</si>
  <si>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</si>
  <si>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</si>
  <si>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</si>
  <si>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</si>
  <si>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</si>
  <si>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</si>
  <si>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</si>
  <si>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</si>
  <si>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</si>
  <si>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</si>
  <si>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</si>
  <si>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</si>
  <si>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</si>
  <si>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</si>
  <si>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</si>
  <si>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</si>
  <si>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</si>
  <si>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</si>
  <si>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</si>
  <si>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</si>
  <si>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</si>
  <si>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</si>
  <si>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</si>
  <si>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</si>
  <si>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</si>
  <si>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</si>
  <si>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</si>
  <si>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</si>
  <si>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</si>
  <si>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</si>
  <si>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</si>
  <si>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</si>
  <si>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</si>
  <si>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</si>
  <si>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</si>
  <si>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</si>
  <si>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</si>
  <si>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</si>
  <si>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</si>
  <si>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</si>
  <si>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</si>
  <si>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</si>
  <si>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</si>
  <si>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</si>
  <si>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</si>
  <si>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</si>
  <si>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</si>
  <si>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</si>
  <si>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</si>
  <si>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</si>
  <si>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</si>
  <si>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</si>
  <si>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</si>
  <si>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</si>
  <si>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</si>
  <si>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</si>
  <si>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</si>
  <si>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</si>
  <si>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</si>
  <si>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</si>
  <si>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</si>
  <si>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</si>
  <si>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</si>
  <si>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</si>
  <si>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</si>
  <si>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</si>
  <si>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</si>
  <si>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</si>
  <si>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</si>
  <si>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</si>
  <si>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</si>
  <si>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</si>
  <si>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</si>
  <si>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</si>
  <si>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</si>
  <si>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</si>
  <si>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</si>
  <si>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</si>
  <si>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</si>
  <si>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</si>
  <si>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</si>
  <si>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</si>
  <si>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</si>
  <si>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</si>
  <si>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</si>
  <si>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</si>
  <si>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</si>
  <si>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</si>
  <si>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</si>
  <si>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</si>
  <si>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</si>
  <si>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</si>
  <si>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</si>
  <si>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</si>
  <si>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</si>
  <si>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</si>
  <si>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</si>
  <si>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</si>
  <si>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</si>
  <si>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</si>
  <si>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</si>
  <si>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</si>
  <si>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</si>
  <si>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</si>
  <si>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</si>
  <si>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</si>
  <si>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</si>
  <si>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</si>
  <si>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</si>
  <si>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</si>
  <si>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</si>
  <si>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</si>
  <si>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</si>
  <si>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</si>
  <si>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</si>
  <si>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</si>
  <si>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</si>
  <si>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</si>
  <si>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</si>
  <si>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</si>
  <si>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</si>
  <si>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</si>
  <si>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</si>
  <si>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</si>
  <si>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</si>
  <si>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</si>
  <si>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</si>
  <si>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</si>
  <si>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</si>
  <si>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</si>
  <si>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</si>
  <si>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</si>
  <si>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</si>
  <si>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</si>
  <si>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</si>
  <si>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</si>
  <si>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</si>
  <si>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</si>
  <si>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</si>
  <si>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</si>
  <si>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</si>
  <si>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</si>
  <si>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</si>
  <si>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</si>
  <si>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</si>
  <si>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</si>
  <si>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</si>
  <si>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</si>
  <si>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</si>
  <si>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</si>
  <si>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</si>
  <si>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</si>
  <si>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</si>
  <si>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</si>
  <si>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</si>
  <si>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</si>
  <si>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</si>
  <si>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</si>
  <si>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</si>
  <si>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</si>
  <si>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</si>
  <si>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</si>
  <si>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</si>
  <si>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</si>
  <si>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</si>
  <si>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</si>
  <si>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</si>
  <si>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</si>
  <si>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</si>
  <si>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</si>
  <si>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</si>
  <si>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</si>
  <si>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</si>
  <si>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</si>
  <si>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</si>
  <si>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</si>
  <si>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</si>
  <si>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</si>
  <si>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</si>
  <si>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</si>
  <si>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</si>
  <si>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</si>
  <si>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</si>
  <si>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</si>
  <si>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</si>
  <si>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</si>
  <si>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</si>
  <si>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</si>
  <si>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</si>
  <si>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</si>
  <si>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</si>
  <si>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</si>
  <si>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</si>
  <si>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</si>
  <si>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</si>
  <si>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</si>
  <si>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</si>
  <si>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</si>
  <si>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</si>
  <si>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</si>
  <si>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</si>
  <si>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</si>
  <si>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</si>
  <si>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</si>
  <si>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</si>
  <si>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</si>
  <si>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</si>
  <si>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</si>
  <si>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</si>
  <si>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</si>
  <si>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</si>
  <si>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</si>
  <si>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</si>
  <si>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</si>
  <si>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</si>
  <si>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</si>
  <si>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</si>
  <si>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</si>
  <si>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</si>
  <si>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</si>
  <si>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</si>
  <si>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</si>
  <si>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</si>
  <si>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</si>
  <si>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</si>
  <si>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</si>
  <si>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</si>
  <si>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</si>
  <si>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</si>
  <si>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</si>
  <si>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</si>
  <si>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</si>
  <si>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</si>
  <si>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</si>
  <si>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</si>
  <si>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</si>
  <si>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</si>
  <si>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</si>
  <si>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</si>
  <si>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</si>
  <si>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</si>
  <si>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</si>
  <si>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</si>
  <si>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</si>
  <si>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</si>
  <si>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</si>
  <si>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</si>
  <si>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</si>
  <si>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</si>
  <si>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</si>
  <si>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</si>
  <si>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</si>
  <si>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</si>
  <si>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</si>
  <si>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</si>
  <si>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</si>
  <si>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</si>
  <si>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</si>
  <si>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</si>
  <si>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</si>
  <si>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</si>
  <si>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</si>
  <si>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</si>
  <si>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</si>
  <si>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</si>
  <si>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</si>
  <si>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</si>
  <si>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</si>
  <si>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</si>
  <si>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</si>
  <si>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</si>
  <si>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</si>
  <si>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</si>
  <si>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</si>
  <si>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</si>
  <si>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</si>
  <si>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</si>
  <si>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</si>
  <si>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</si>
  <si>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</si>
  <si>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</si>
  <si>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</si>
  <si>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</si>
  <si>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</si>
  <si>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</si>
  <si>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</si>
  <si>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</si>
  <si>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</si>
  <si>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</si>
  <si>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</si>
  <si>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</si>
  <si>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</si>
  <si>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</si>
  <si>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</si>
  <si>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</si>
  <si>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</si>
  <si>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</si>
  <si>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</si>
  <si>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</si>
  <si>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</si>
  <si>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</si>
  <si>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</si>
  <si>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</si>
  <si>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</si>
  <si>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</si>
  <si>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</si>
  <si>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</si>
  <si>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</si>
  <si>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</si>
  <si>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</si>
  <si>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</si>
  <si>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</si>
  <si>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</si>
  <si>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</si>
  <si>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</si>
  <si>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</si>
  <si>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</si>
  <si>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</si>
  <si>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</si>
  <si>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</si>
  <si>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</si>
  <si>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</si>
  <si>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</si>
  <si>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</si>
  <si>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</si>
  <si>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</si>
  <si>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</si>
  <si>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</si>
  <si>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</si>
  <si>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</si>
  <si>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</si>
  <si>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</si>
  <si>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</si>
  <si>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</si>
  <si>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</si>
  <si>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</si>
  <si>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</si>
  <si>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</si>
  <si>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</si>
  <si>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</si>
  <si>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</si>
  <si>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</si>
  <si>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</si>
  <si>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</si>
  <si>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</si>
  <si>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</si>
  <si>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</si>
  <si>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</si>
  <si>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</si>
  <si>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</si>
  <si>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</si>
  <si>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</si>
  <si>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</si>
  <si>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</si>
  <si>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</si>
  <si>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</si>
  <si>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</si>
  <si>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</si>
  <si>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</si>
  <si>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</si>
  <si>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</si>
  <si>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</si>
  <si>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</si>
  <si>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</si>
  <si>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</si>
  <si>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</si>
  <si>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</si>
  <si>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</si>
  <si>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</si>
  <si>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</si>
  <si>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</si>
  <si>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</si>
  <si>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</si>
  <si>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</si>
  <si>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</si>
  <si>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</si>
  <si>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</si>
  <si>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</si>
  <si>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</si>
  <si>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</si>
  <si>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</si>
  <si>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</si>
  <si>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</si>
  <si>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</si>
  <si>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</si>
  <si>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</si>
  <si>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</si>
  <si>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</si>
  <si>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</si>
  <si>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</si>
  <si>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</si>
  <si>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</si>
  <si>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</si>
  <si>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</si>
  <si>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</si>
  <si>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</si>
  <si>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</si>
  <si>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</si>
  <si>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</si>
  <si>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</si>
  <si>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</si>
  <si>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</si>
  <si>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</si>
  <si>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</si>
  <si>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</si>
  <si>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</si>
  <si>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</si>
  <si>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</si>
  <si>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</si>
  <si>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</si>
  <si>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</si>
  <si>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</si>
  <si>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</si>
  <si>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</si>
  <si>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</si>
  <si>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</si>
  <si>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</si>
  <si>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</si>
  <si>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</si>
  <si>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</si>
  <si>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</si>
  <si>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</si>
  <si>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</si>
  <si>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</si>
  <si>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</si>
  <si>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</si>
  <si>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</si>
  <si>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</si>
  <si>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</si>
  <si>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</si>
  <si>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</si>
  <si>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</si>
  <si>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</si>
  <si>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</si>
  <si>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</si>
  <si>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</si>
  <si>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</si>
  <si>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</si>
  <si>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</si>
  <si>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</si>
  <si>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</si>
  <si>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</si>
  <si>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</si>
  <si>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</si>
  <si>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</si>
  <si>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</si>
  <si>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</si>
  <si>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</si>
  <si>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</si>
  <si>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</si>
  <si>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</si>
  <si>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</si>
  <si>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</si>
  <si>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</si>
  <si>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</si>
  <si>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</si>
  <si>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</si>
  <si>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</si>
  <si>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</si>
  <si>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</si>
  <si>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</si>
  <si>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</si>
  <si>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</si>
  <si>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</si>
  <si>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</si>
  <si>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</si>
  <si>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</si>
  <si>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</si>
  <si>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</si>
  <si>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</si>
  <si>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</si>
  <si>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</si>
  <si>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</si>
  <si>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</si>
  <si>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</si>
  <si>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</si>
  <si>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</si>
  <si>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</si>
  <si>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</si>
  <si>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</si>
  <si>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</si>
  <si>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</si>
  <si>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</si>
  <si>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</si>
  <si>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</si>
  <si>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</si>
  <si>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</si>
  <si>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</si>
  <si>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</si>
  <si>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</si>
  <si>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</si>
  <si>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</si>
  <si>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</si>
  <si>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</si>
  <si>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</si>
  <si>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</si>
  <si>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</si>
  <si>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</si>
  <si>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</si>
  <si>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</si>
  <si>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</si>
  <si>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</si>
  <si>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</si>
  <si>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</si>
  <si>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</si>
  <si>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</si>
  <si>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</si>
  <si>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</si>
  <si>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</si>
  <si>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</si>
  <si>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</si>
  <si>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</si>
  <si>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</si>
  <si>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</si>
  <si>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</si>
  <si>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</si>
  <si>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</si>
  <si>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</si>
  <si>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</si>
  <si>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</si>
  <si>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</si>
  <si>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</si>
  <si>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</si>
  <si>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</si>
  <si>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</si>
  <si>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</si>
  <si>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</si>
  <si>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</si>
  <si>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</si>
  <si>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</si>
  <si>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</si>
  <si>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</si>
  <si>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</si>
  <si>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</si>
  <si>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</si>
  <si>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</si>
  <si>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</si>
  <si>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</si>
  <si>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</si>
  <si>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</si>
  <si>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</si>
  <si>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</si>
  <si>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</si>
  <si>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</si>
  <si>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</si>
  <si>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</si>
  <si>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</si>
  <si>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</si>
  <si>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</si>
  <si>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</si>
  <si>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</si>
  <si>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</si>
  <si>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</si>
  <si>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</si>
  <si>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</si>
  <si>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</si>
  <si>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</si>
  <si>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</si>
  <si>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</si>
  <si>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</si>
  <si>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</si>
  <si>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</si>
  <si>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</si>
  <si>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</si>
  <si>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</si>
  <si>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</si>
  <si>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</si>
  <si>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</si>
  <si>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</si>
  <si>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</si>
  <si>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</si>
  <si>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</si>
  <si>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</si>
  <si>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</si>
  <si>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</si>
  <si>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</si>
  <si>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</si>
  <si>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</si>
  <si>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</si>
  <si>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</si>
  <si>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</si>
  <si>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</si>
  <si>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</si>
  <si>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</si>
  <si>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</si>
  <si>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</si>
  <si>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</si>
  <si>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</si>
  <si>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</si>
  <si>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</si>
  <si>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</si>
  <si>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</si>
  <si>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</si>
  <si>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</si>
  <si>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</si>
  <si>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</si>
  <si>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</si>
  <si>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</si>
  <si>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</si>
  <si>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</si>
  <si>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</si>
  <si>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</si>
  <si>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</si>
  <si>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</si>
  <si>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</si>
  <si>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</si>
  <si>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</si>
  <si>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</si>
  <si>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</si>
  <si>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</si>
  <si>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</si>
  <si>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</si>
  <si>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</si>
  <si>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</si>
  <si>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</si>
  <si>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</si>
  <si>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</si>
  <si>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</si>
  <si>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</si>
  <si>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</si>
  <si>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</si>
  <si>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</si>
  <si>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</si>
  <si>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</si>
  <si>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</si>
  <si>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</si>
  <si>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</si>
  <si>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</si>
  <si>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</si>
  <si>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</si>
  <si>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</si>
  <si>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</si>
  <si>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</si>
  <si>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</si>
  <si>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</si>
  <si>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</si>
  <si>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</si>
  <si>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</si>
  <si>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</si>
  <si>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</si>
  <si>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</si>
  <si>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</si>
  <si>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</si>
  <si>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</si>
  <si>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</si>
  <si>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</si>
  <si>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</si>
  <si>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</si>
  <si>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</si>
  <si>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</si>
  <si>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</si>
  <si>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</si>
  <si>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</si>
  <si>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</si>
  <si>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</si>
  <si>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</si>
  <si>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</si>
  <si>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</si>
  <si>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</si>
  <si>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</si>
  <si>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</si>
  <si>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</si>
  <si>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</si>
  <si>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</si>
  <si>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</si>
  <si>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</si>
  <si>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</si>
  <si>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</si>
  <si>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</si>
  <si>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</si>
  <si>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</si>
  <si>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</si>
  <si>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</si>
  <si>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</si>
  <si>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</si>
  <si>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</si>
  <si>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</si>
  <si>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</si>
  <si>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</si>
  <si>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</si>
  <si>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</si>
  <si>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</si>
  <si>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</si>
  <si>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</si>
  <si>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</si>
  <si>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</si>
  <si>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</si>
  <si>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</si>
  <si>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</si>
  <si>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</si>
  <si>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</si>
  <si>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</si>
  <si>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</si>
  <si>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</si>
  <si>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</si>
  <si>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</si>
  <si>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</si>
  <si>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</si>
  <si>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</si>
  <si>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</si>
  <si>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</si>
  <si>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</si>
  <si>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</si>
  <si>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</si>
  <si>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</si>
  <si>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</si>
  <si>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</si>
  <si>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</si>
  <si>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</si>
  <si>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</si>
  <si>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</si>
  <si>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</si>
  <si>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</si>
  <si>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</si>
  <si>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</si>
  <si>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</si>
  <si>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</si>
  <si>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</si>
  <si>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</si>
  <si>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</si>
  <si>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</si>
  <si>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</si>
  <si>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</si>
  <si>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</si>
  <si>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</si>
  <si>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</si>
  <si>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</si>
  <si>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</si>
  <si>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</si>
  <si>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</si>
  <si>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</si>
  <si>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</si>
  <si>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</si>
  <si>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</si>
  <si>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</si>
  <si>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</si>
  <si>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</si>
  <si>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</si>
  <si>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</si>
  <si>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</si>
  <si>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</si>
  <si>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</si>
  <si>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</si>
  <si>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</si>
  <si>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</si>
  <si>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</si>
  <si>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</si>
  <si>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</si>
  <si>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</si>
  <si>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</si>
  <si>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</si>
  <si>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</si>
  <si>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</si>
  <si>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</si>
  <si>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</si>
  <si>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</si>
  <si>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</si>
  <si>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</si>
  <si>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</si>
  <si>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</si>
  <si>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</si>
  <si>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</si>
  <si>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</si>
  <si>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</si>
  <si>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</si>
  <si>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</si>
  <si>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</si>
  <si>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</si>
  <si>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</si>
  <si>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</si>
  <si>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</si>
  <si>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</si>
  <si>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</si>
  <si>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</si>
  <si>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</si>
  <si>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</si>
  <si>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</si>
  <si>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</si>
  <si>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</si>
  <si>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</si>
  <si>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</si>
  <si>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</si>
  <si>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</si>
  <si>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</si>
  <si>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</si>
  <si>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</si>
  <si>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</si>
  <si>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</si>
  <si>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</si>
  <si>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</si>
  <si>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</si>
  <si>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</si>
  <si>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</si>
  <si>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</si>
  <si>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</si>
  <si>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</si>
  <si>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</si>
  <si>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</si>
  <si>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</si>
  <si>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</si>
  <si>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</si>
  <si>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</si>
  <si>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</si>
  <si>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</si>
  <si>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</si>
  <si>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</si>
  <si>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</si>
  <si>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</si>
  <si>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</si>
  <si>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</si>
  <si>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</si>
  <si>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</si>
  <si>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</si>
  <si>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</si>
  <si>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</si>
  <si>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</si>
  <si>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</si>
  <si>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</si>
  <si>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</si>
  <si>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</si>
  <si>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</si>
  <si>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</si>
  <si>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</si>
  <si>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</si>
  <si>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</si>
  <si>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</si>
  <si>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</si>
  <si>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</si>
  <si>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</si>
  <si>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</si>
  <si>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</si>
  <si>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</si>
  <si>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</si>
  <si>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</si>
  <si>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</si>
  <si>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</si>
  <si>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</si>
  <si>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</si>
  <si>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</si>
  <si>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</si>
  <si>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</si>
  <si>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</si>
  <si>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</si>
  <si>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</si>
  <si>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</si>
  <si>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</si>
  <si>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</si>
  <si>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</si>
  <si>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</si>
  <si>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</si>
  <si>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</si>
  <si>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</si>
  <si>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</si>
  <si>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</si>
  <si>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</si>
  <si>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</si>
  <si>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</si>
  <si>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</si>
  <si>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</si>
  <si>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</si>
  <si>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</si>
  <si>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</si>
  <si>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</si>
  <si>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</si>
  <si>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</si>
  <si>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</si>
  <si>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</si>
  <si>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</si>
  <si>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</si>
  <si>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</si>
  <si>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</si>
  <si>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</si>
  <si>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</si>
  <si>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</si>
  <si>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</si>
  <si>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</si>
  <si>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</si>
  <si>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</si>
  <si>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</si>
  <si>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</si>
  <si>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</si>
  <si>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</si>
  <si>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</si>
  <si>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</si>
  <si>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</si>
  <si>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</si>
  <si>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</si>
  <si>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</si>
  <si>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</si>
  <si>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</si>
  <si>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</si>
  <si>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</si>
  <si>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</si>
  <si>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</si>
  <si>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</si>
  <si>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</si>
  <si>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</si>
  <si>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</si>
  <si>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</si>
  <si>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</si>
  <si>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</si>
  <si>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</si>
  <si>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</si>
  <si>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</si>
  <si>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</si>
  <si>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</si>
  <si>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</si>
  <si>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</si>
  <si>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</si>
  <si>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</si>
  <si>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</si>
  <si>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</si>
  <si>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</si>
  <si>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</si>
  <si>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</si>
  <si>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</si>
  <si>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</si>
  <si>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</si>
  <si>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</si>
  <si>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</si>
  <si>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</si>
  <si>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</si>
  <si>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</si>
  <si>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</si>
  <si>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</si>
  <si>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</si>
  <si>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</si>
  <si>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</si>
  <si>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</si>
  <si>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</si>
  <si>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</si>
  <si>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</si>
  <si>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</si>
  <si>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</si>
  <si>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</si>
  <si>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</si>
  <si>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</si>
  <si>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</si>
  <si>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</si>
  <si>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</si>
  <si>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</si>
  <si>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</si>
  <si>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</si>
  <si>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</si>
  <si>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</si>
  <si>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</si>
  <si>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</si>
  <si>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</si>
  <si>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</si>
  <si>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</si>
  <si>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</si>
  <si>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</si>
  <si>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</si>
  <si>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</si>
  <si>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</si>
  <si>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</si>
  <si>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</si>
  <si>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</si>
  <si>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</si>
  <si>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</si>
  <si>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</si>
  <si>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</si>
  <si>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</si>
  <si>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</si>
  <si>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</si>
  <si>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</si>
  <si>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</si>
  <si>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</si>
  <si>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</si>
  <si>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</si>
  <si>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</si>
  <si>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</si>
  <si>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</si>
  <si>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</si>
  <si>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</si>
  <si>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</si>
  <si>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</si>
  <si>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</si>
  <si>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</si>
  <si>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</si>
  <si>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</si>
  <si>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</si>
  <si>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</si>
  <si>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</si>
  <si>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</si>
  <si>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</si>
  <si>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</si>
  <si>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</si>
  <si>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</si>
  <si>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</si>
  <si>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</si>
  <si>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</si>
  <si>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</si>
  <si>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</si>
  <si>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</si>
  <si>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</si>
  <si>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</si>
  <si>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</si>
  <si>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</si>
  <si>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</si>
  <si>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</si>
  <si>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</si>
  <si>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</si>
  <si>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</si>
  <si>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</si>
  <si>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</si>
  <si>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</si>
  <si>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</si>
  <si>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</si>
  <si>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</si>
  <si>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</si>
  <si>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</si>
  <si>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</si>
  <si>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</si>
  <si>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</si>
  <si>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</si>
  <si>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</si>
  <si>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</si>
  <si>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</si>
  <si>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</si>
  <si>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</si>
  <si>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</si>
  <si>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</si>
  <si>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</si>
  <si>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</si>
  <si>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</si>
  <si>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</si>
  <si>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</si>
  <si>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</si>
  <si>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</si>
  <si>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</si>
  <si>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</si>
  <si>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</si>
  <si>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</si>
  <si>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</si>
  <si>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</si>
  <si>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</si>
  <si>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</si>
  <si>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</si>
  <si>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</si>
  <si>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</si>
  <si>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</si>
  <si>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</si>
  <si>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</si>
  <si>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</si>
  <si>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</si>
  <si>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</si>
  <si>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</si>
  <si>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</si>
  <si>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</si>
  <si>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</si>
  <si>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</si>
  <si>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</si>
  <si>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</si>
  <si>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</si>
  <si>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</si>
  <si>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</si>
  <si>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</si>
  <si>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</si>
  <si>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</si>
  <si>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</si>
  <si>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</si>
  <si>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</si>
  <si>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</si>
  <si>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</si>
  <si>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</si>
  <si>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</si>
  <si>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</si>
  <si>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</si>
  <si>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</si>
  <si>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</si>
  <si>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</si>
  <si>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</si>
  <si>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</si>
  <si>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</si>
  <si>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</si>
  <si>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</si>
  <si>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</si>
  <si>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</si>
  <si>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</si>
  <si>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</si>
  <si>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</si>
  <si>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</si>
  <si>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</si>
  <si>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</si>
  <si>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</si>
  <si>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</si>
  <si>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</si>
  <si>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</si>
  <si>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</si>
  <si>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</si>
  <si>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</si>
  <si>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</si>
  <si>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</si>
  <si>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</si>
  <si>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</si>
  <si>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</si>
  <si>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</si>
  <si>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</si>
  <si>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</si>
  <si>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</si>
  <si>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</si>
  <si>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</si>
  <si>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</si>
  <si>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</si>
  <si>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</si>
  <si>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</si>
  <si>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</si>
  <si>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</si>
  <si>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</si>
  <si>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</si>
  <si>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</si>
  <si>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</si>
  <si>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</si>
  <si>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</si>
  <si>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</si>
  <si>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</si>
  <si>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</si>
  <si>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</si>
  <si>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</si>
  <si>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</si>
  <si>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</si>
  <si>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</si>
  <si>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</si>
  <si>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</si>
  <si>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</si>
  <si>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</si>
  <si>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</si>
  <si>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</si>
  <si>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</si>
  <si>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</si>
  <si>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</si>
  <si>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</si>
  <si>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</si>
  <si>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</si>
  <si>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</si>
  <si>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</si>
  <si>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</si>
  <si>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</si>
  <si>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</si>
  <si>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</si>
  <si>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</si>
  <si>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</si>
  <si>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</si>
  <si>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</si>
  <si>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</si>
  <si>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</si>
  <si>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</si>
  <si>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</si>
  <si>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</si>
  <si>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</si>
  <si>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</si>
  <si>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</si>
  <si>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</si>
  <si>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</si>
  <si>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</si>
  <si>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</si>
  <si>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</si>
  <si>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</si>
  <si>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</si>
  <si>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</si>
  <si>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</si>
  <si>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</si>
  <si>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</si>
  <si>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</si>
  <si>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</si>
  <si>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</si>
  <si>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</si>
  <si>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</si>
  <si>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</si>
  <si>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</si>
  <si>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</si>
  <si>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</si>
  <si>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</si>
  <si>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</si>
  <si>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</si>
  <si>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</si>
  <si>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</si>
  <si>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</si>
  <si>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</si>
  <si>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</si>
  <si>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</si>
  <si>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</si>
  <si>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</si>
  <si>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</si>
  <si>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</si>
  <si>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</si>
  <si>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</si>
  <si>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</si>
  <si>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</si>
  <si>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</si>
  <si>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</si>
  <si>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</si>
  <si>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</si>
  <si>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</si>
  <si>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</si>
  <si>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</si>
  <si>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</si>
  <si>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</si>
  <si>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</si>
  <si>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</si>
  <si>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</si>
  <si>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</si>
  <si>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</si>
  <si>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</si>
  <si>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</si>
  <si>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</si>
  <si>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</si>
  <si>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</si>
  <si>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</si>
  <si>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</si>
  <si>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</si>
  <si>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</si>
  <si>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</si>
  <si>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</si>
  <si>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</si>
  <si>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</si>
  <si>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</si>
  <si>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</si>
  <si>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</si>
  <si>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</si>
  <si>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</si>
  <si>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</si>
  <si>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</si>
  <si>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</si>
  <si>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</si>
  <si>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</si>
  <si>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</si>
  <si>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</si>
  <si>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</si>
  <si>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</si>
  <si>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</si>
  <si>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</si>
  <si>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</si>
  <si>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</si>
  <si>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</si>
  <si>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</si>
  <si>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</si>
  <si>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</si>
  <si>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</si>
  <si>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</si>
  <si>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</si>
  <si>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</si>
  <si>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</si>
  <si>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</si>
  <si>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</si>
  <si>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</si>
  <si>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</si>
  <si>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</si>
  <si>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</si>
  <si>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</si>
  <si>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</si>
  <si>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</si>
  <si>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</si>
  <si>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</si>
  <si>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</si>
  <si>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</si>
  <si>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</si>
  <si>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</si>
  <si>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</si>
  <si>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</si>
  <si>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</si>
  <si>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</si>
  <si>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</si>
  <si>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</si>
  <si>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</si>
  <si>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</si>
  <si>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</si>
  <si>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</si>
  <si>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</si>
  <si>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</si>
  <si>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</si>
  <si>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</si>
  <si>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</si>
  <si>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</si>
  <si>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</si>
  <si>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</si>
  <si>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</si>
  <si>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</si>
  <si>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</si>
  <si>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</si>
  <si>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</si>
  <si>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</si>
  <si>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</si>
  <si>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</si>
  <si>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</si>
  <si>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</si>
  <si>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</si>
  <si>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</si>
  <si>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</si>
  <si>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</si>
  <si>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</si>
  <si>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</si>
  <si>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</si>
  <si>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</si>
  <si>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</si>
  <si>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</si>
  <si>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</si>
  <si>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</si>
  <si>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</si>
  <si>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</si>
  <si>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</si>
  <si>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</si>
  <si>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</si>
  <si>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</si>
  <si>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</si>
  <si>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</si>
  <si>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</si>
  <si>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</si>
  <si>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</si>
  <si>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</si>
  <si>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</si>
  <si>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</si>
  <si>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</si>
  <si>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</si>
  <si>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</si>
  <si>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</si>
  <si>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</si>
  <si>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</si>
  <si>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</si>
  <si>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</si>
  <si>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</si>
  <si>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</si>
  <si>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</si>
  <si>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</si>
  <si>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</si>
  <si>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</si>
  <si>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</si>
  <si>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</si>
  <si>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</si>
  <si>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</si>
  <si>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</si>
  <si>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</si>
  <si>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</si>
  <si>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</si>
  <si>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</si>
  <si>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</si>
  <si>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</si>
  <si>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</si>
  <si>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</si>
  <si>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</si>
  <si>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</si>
  <si>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</si>
  <si>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</si>
  <si>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</si>
  <si>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</si>
  <si>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</si>
  <si>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</si>
  <si>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</si>
  <si>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</si>
  <si>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</si>
  <si>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</si>
  <si>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</si>
  <si>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</si>
  <si>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</si>
  <si>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</si>
  <si>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</si>
  <si>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</si>
  <si>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</si>
  <si>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</si>
  <si>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</si>
  <si>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</si>
  <si>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</si>
  <si>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</si>
  <si>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</si>
  <si>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</si>
  <si>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</si>
  <si>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</si>
  <si>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</si>
  <si>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</si>
  <si>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</si>
  <si>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</si>
  <si>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</si>
  <si>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</si>
  <si>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</si>
  <si>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</si>
  <si>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</si>
  <si>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</si>
  <si>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</si>
  <si>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</si>
  <si>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</si>
  <si>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</si>
  <si>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</si>
  <si>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</si>
  <si>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</si>
  <si>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</si>
  <si>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</si>
  <si>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</si>
  <si>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</si>
  <si>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</si>
  <si>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</si>
  <si>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</si>
  <si>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</si>
  <si>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</si>
  <si>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</si>
  <si>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</si>
  <si>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</si>
  <si>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</si>
  <si>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</si>
  <si>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</si>
  <si>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</si>
  <si>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</si>
  <si>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</si>
  <si>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</si>
  <si>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</si>
  <si>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</si>
  <si>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</si>
  <si>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</si>
  <si>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</si>
  <si>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</si>
  <si>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</si>
  <si>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</si>
  <si>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</si>
  <si>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</si>
  <si>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</si>
  <si>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</si>
  <si>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</si>
  <si>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</si>
  <si>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</si>
  <si>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</si>
  <si>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</si>
  <si>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</si>
  <si>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</si>
  <si>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</si>
  <si>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</si>
  <si>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</si>
  <si>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</si>
  <si>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</si>
  <si>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</si>
  <si>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</si>
  <si>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</si>
  <si>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</si>
  <si>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</si>
  <si>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</si>
  <si>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</si>
  <si>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</si>
  <si>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</si>
  <si>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</si>
  <si>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</si>
  <si>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</si>
  <si>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</si>
  <si>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</si>
  <si>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</si>
  <si>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</si>
  <si>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</si>
  <si>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</si>
  <si>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</si>
  <si>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</si>
  <si>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</si>
  <si>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</si>
  <si>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</si>
  <si>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</si>
  <si>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</si>
  <si>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</si>
  <si>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</si>
  <si>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</si>
  <si>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</si>
  <si>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</si>
  <si>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</si>
  <si>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</si>
  <si>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</si>
  <si>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</si>
  <si>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</si>
  <si>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</si>
  <si>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</si>
  <si>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</si>
  <si>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</si>
  <si>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</si>
  <si>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</si>
  <si>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</si>
  <si>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</si>
  <si>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</si>
  <si>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</si>
  <si>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</si>
  <si>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</si>
  <si>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</si>
  <si>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</si>
  <si>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</si>
  <si>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</si>
  <si>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</si>
  <si>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</si>
  <si>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</si>
  <si>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</si>
  <si>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</si>
  <si>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</si>
  <si>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</si>
  <si>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</si>
  <si>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</si>
  <si>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</si>
  <si>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</si>
  <si>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</si>
  <si>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</si>
  <si>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</si>
  <si>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</si>
  <si>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</si>
  <si>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</si>
  <si>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</si>
  <si>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</si>
  <si>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</si>
  <si>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</si>
  <si>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</si>
  <si>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</si>
  <si>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</si>
  <si>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</si>
  <si>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</si>
  <si>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</si>
  <si>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</si>
  <si>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</si>
  <si>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</si>
  <si>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</si>
  <si>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</si>
  <si>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</si>
  <si>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</si>
  <si>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</si>
  <si>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</si>
  <si>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</si>
  <si>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</si>
  <si>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</si>
  <si>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</si>
  <si>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</si>
  <si>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</si>
  <si>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</si>
  <si>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</si>
  <si>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</si>
  <si>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</si>
  <si>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</si>
  <si>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</si>
  <si>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</si>
  <si>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</si>
  <si>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</si>
  <si>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</si>
  <si>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</si>
  <si>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</si>
  <si>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</si>
  <si>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</si>
  <si>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</si>
  <si>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</si>
  <si>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</si>
  <si>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</si>
  <si>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</si>
  <si>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</si>
  <si>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</si>
  <si>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</si>
  <si>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</si>
  <si>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</si>
  <si>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</si>
  <si>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</si>
  <si>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</si>
  <si>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</si>
  <si>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</si>
  <si>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</si>
  <si>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</si>
  <si>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</si>
  <si>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</si>
  <si>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</si>
  <si>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</si>
  <si>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</si>
  <si>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</si>
  <si>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</si>
  <si>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</si>
  <si>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</si>
  <si>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</si>
  <si>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</si>
  <si>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</si>
  <si>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</si>
  <si>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</si>
  <si>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</si>
  <si>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</si>
  <si>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</si>
  <si>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</si>
  <si>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</si>
  <si>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</si>
  <si>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</si>
  <si>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</si>
  <si>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</si>
  <si>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</si>
  <si>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</si>
  <si>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</si>
  <si>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</si>
  <si>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</si>
  <si>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</si>
  <si>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</si>
  <si>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</si>
  <si>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</si>
  <si>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</si>
  <si>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</si>
  <si>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</si>
  <si>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</si>
  <si>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</si>
  <si>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</si>
  <si>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</si>
  <si>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</si>
  <si>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</si>
  <si>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</si>
  <si>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</si>
  <si>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</si>
  <si>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</si>
  <si>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</si>
  <si>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</si>
  <si>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</si>
  <si>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</si>
  <si>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</si>
  <si>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</si>
  <si>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</si>
  <si>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</si>
  <si>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</si>
  <si>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</si>
  <si>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</si>
  <si>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</si>
  <si>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</si>
  <si>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</si>
  <si>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</si>
  <si>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</si>
  <si>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</si>
  <si>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</si>
  <si>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</si>
  <si>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</si>
  <si>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</si>
  <si>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</si>
  <si>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</si>
  <si>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</si>
  <si>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</si>
  <si>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</si>
  <si>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</si>
  <si>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</si>
  <si>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</si>
  <si>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</si>
  <si>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</si>
  <si>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</si>
  <si>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</si>
  <si>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</si>
  <si>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</si>
  <si>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</si>
  <si>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</si>
  <si>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</si>
  <si>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</si>
  <si>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</si>
  <si>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</si>
  <si>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</si>
  <si>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</si>
  <si>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</si>
  <si>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</si>
  <si>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</si>
  <si>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</si>
  <si>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</si>
  <si>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</si>
  <si>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</si>
  <si>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</si>
  <si>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</si>
  <si>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</si>
  <si>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</si>
  <si>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</si>
  <si>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</si>
  <si>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</si>
  <si>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</si>
  <si>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</si>
  <si>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</si>
  <si>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</si>
  <si>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</si>
  <si>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</si>
  <si>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</si>
  <si>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</si>
  <si>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</si>
  <si>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</si>
  <si>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</si>
  <si>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</si>
  <si>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</si>
  <si>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</si>
  <si>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</si>
  <si>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</si>
  <si>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</si>
  <si>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</si>
  <si>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</si>
  <si>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</si>
  <si>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</si>
  <si>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</si>
  <si>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</si>
  <si>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</si>
  <si>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</si>
  <si>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</si>
  <si>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</si>
  <si>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</si>
  <si>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</si>
  <si>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</si>
  <si>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</si>
  <si>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</si>
  <si>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</si>
  <si>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</si>
  <si>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</si>
  <si>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</si>
  <si>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</si>
  <si>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</si>
  <si>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</si>
  <si>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</si>
  <si>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</si>
  <si>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</si>
  <si>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</si>
  <si>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</si>
  <si>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</si>
  <si>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</si>
  <si>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</si>
  <si>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</si>
  <si>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</si>
  <si>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</si>
  <si>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</si>
  <si>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</si>
  <si>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</si>
  <si>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</si>
  <si>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</si>
  <si>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</si>
  <si>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</si>
  <si>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</si>
  <si>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</si>
  <si>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</si>
  <si>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</si>
  <si>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</si>
  <si>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</si>
  <si>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</si>
  <si>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</si>
  <si>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</si>
  <si>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</si>
  <si>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</si>
  <si>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</si>
  <si>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</si>
  <si>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</si>
  <si>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</si>
  <si>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</si>
  <si>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</si>
  <si>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</si>
  <si>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</si>
  <si>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</si>
  <si>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</si>
  <si>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</si>
  <si>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</si>
  <si>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</si>
  <si>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</si>
  <si>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</si>
  <si>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</si>
  <si>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</si>
  <si>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</si>
  <si>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</si>
  <si>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</si>
  <si>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</si>
  <si>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</si>
  <si>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</si>
  <si>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</si>
  <si>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</si>
  <si>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</si>
  <si>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</si>
  <si>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</si>
  <si>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</si>
  <si>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</si>
  <si>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</si>
  <si>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</si>
  <si>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</si>
  <si>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</si>
  <si>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</si>
  <si>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</si>
  <si>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</si>
  <si>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</si>
  <si>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</si>
  <si>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</si>
  <si>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</si>
  <si>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</si>
  <si>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</si>
  <si>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</si>
  <si>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</si>
  <si>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</si>
  <si>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</si>
  <si>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</si>
  <si>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</si>
  <si>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</si>
  <si>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</si>
  <si>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</si>
  <si>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</si>
  <si>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</si>
  <si>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</si>
  <si>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</si>
  <si>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</si>
  <si>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</si>
  <si>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</si>
  <si>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</si>
  <si>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</si>
  <si>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</si>
  <si>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</si>
  <si>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</si>
  <si>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</si>
  <si>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</si>
  <si>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</si>
  <si>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</si>
  <si>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</si>
  <si>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</si>
  <si>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</si>
  <si>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</si>
  <si>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</si>
  <si>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</si>
  <si>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</si>
  <si>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</si>
  <si>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</si>
  <si>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</si>
  <si>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</si>
  <si>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</si>
  <si>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</si>
  <si>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</si>
  <si>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</si>
  <si>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</si>
  <si>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</si>
  <si>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</si>
  <si>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</si>
  <si>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</si>
  <si>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</si>
  <si>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</si>
  <si>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</si>
  <si>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</si>
  <si>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</si>
  <si>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</si>
  <si>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</si>
  <si>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</si>
  <si>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</si>
  <si>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</si>
  <si>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</si>
  <si>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</si>
  <si>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</si>
  <si>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</si>
  <si>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</si>
  <si>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</si>
  <si>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</si>
  <si>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</si>
  <si>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</si>
  <si>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</si>
  <si>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</si>
  <si>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</si>
  <si>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</si>
  <si>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</si>
  <si>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</si>
  <si>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</si>
  <si>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</si>
  <si>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</si>
  <si>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</si>
  <si>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</si>
  <si>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</si>
  <si>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</si>
  <si>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</si>
  <si>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</si>
  <si>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</si>
  <si>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</si>
  <si>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</si>
  <si>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</si>
  <si>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</si>
  <si>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</si>
  <si>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</si>
  <si>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</si>
  <si>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</si>
  <si>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</si>
  <si>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</si>
  <si>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</si>
  <si>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</si>
  <si>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</si>
  <si>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</si>
  <si>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</si>
  <si>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</si>
  <si>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</si>
  <si>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</si>
  <si>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</si>
  <si>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</si>
  <si>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</si>
  <si>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</si>
  <si>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</si>
  <si>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</si>
  <si>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</si>
  <si>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</si>
  <si>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</si>
  <si>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</si>
  <si>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</si>
  <si>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</si>
  <si>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</si>
  <si>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</si>
  <si>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</si>
  <si>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</si>
  <si>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</si>
  <si>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</si>
  <si>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</si>
  <si>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</si>
  <si>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</si>
  <si>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</si>
  <si>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</si>
  <si>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</si>
  <si>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</si>
  <si>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</si>
  <si>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</si>
  <si>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</si>
  <si>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</si>
  <si>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</si>
  <si>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</si>
  <si>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</si>
  <si>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</si>
  <si>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</si>
  <si>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</si>
  <si>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</si>
  <si>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</si>
  <si>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</si>
  <si>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</si>
  <si>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</si>
  <si>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</si>
  <si>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</si>
  <si>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</si>
  <si>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</si>
  <si>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</si>
  <si>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</si>
  <si>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</si>
  <si>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</si>
  <si>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</si>
  <si>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</si>
  <si>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</si>
  <si>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</si>
  <si>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</si>
  <si>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</si>
  <si>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</si>
  <si>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</si>
  <si>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</si>
  <si>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</si>
  <si>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</si>
  <si>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</si>
  <si>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</si>
  <si>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</si>
  <si>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</si>
  <si>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</si>
  <si>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</si>
  <si>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</si>
  <si>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</si>
  <si>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</si>
  <si>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</si>
  <si>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</si>
  <si>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</si>
  <si>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</si>
  <si>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</si>
  <si>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</si>
  <si>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</si>
  <si>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</si>
  <si>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</si>
  <si>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</si>
  <si>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</si>
  <si>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</si>
  <si>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</si>
  <si>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</si>
  <si>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</si>
  <si>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</si>
  <si>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</si>
  <si>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</si>
  <si>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</si>
  <si>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</si>
  <si>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</si>
  <si>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</si>
  <si>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</si>
  <si>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</si>
  <si>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</si>
  <si>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</si>
  <si>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</si>
  <si>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</si>
  <si>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</si>
  <si>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</si>
  <si>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</si>
  <si>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</si>
  <si>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</si>
  <si>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</si>
  <si>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</si>
  <si>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</si>
  <si>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</si>
  <si>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</si>
  <si>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</si>
  <si>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</si>
  <si>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</si>
  <si>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</si>
  <si>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</si>
  <si>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</si>
  <si>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</si>
  <si>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</si>
  <si>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</si>
  <si>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</si>
  <si>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</si>
  <si>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</si>
  <si>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</si>
  <si>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</si>
  <si>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</si>
  <si>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</si>
  <si>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</si>
  <si>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</si>
  <si>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</si>
  <si>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</si>
  <si>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</si>
  <si>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</si>
  <si>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</si>
  <si>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</si>
  <si>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</si>
  <si>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</si>
  <si>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</si>
  <si>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</si>
  <si>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</si>
  <si>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</si>
  <si>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</si>
  <si>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</si>
  <si>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</si>
  <si>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</si>
  <si>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</si>
  <si>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</si>
  <si>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</si>
  <si>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</si>
  <si>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</si>
  <si>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</si>
  <si>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</si>
  <si>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</si>
  <si>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</si>
  <si>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</si>
  <si>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</si>
  <si>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</si>
  <si>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</si>
  <si>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</si>
  <si>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</si>
  <si>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</si>
  <si>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</si>
  <si>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</si>
  <si>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</si>
  <si>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</si>
  <si>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</si>
  <si>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</si>
  <si>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</si>
  <si>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</si>
  <si>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</si>
  <si>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</si>
  <si>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</si>
  <si>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</si>
  <si>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</si>
  <si>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</si>
  <si>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</si>
  <si>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</si>
  <si>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</si>
  <si>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</si>
  <si>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</si>
  <si>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</si>
  <si>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</si>
  <si>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</si>
  <si>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</si>
  <si>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</si>
  <si>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</si>
  <si>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</si>
  <si>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</si>
  <si>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</si>
  <si>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</si>
  <si>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</si>
  <si>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</si>
  <si>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</si>
  <si>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</si>
  <si>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</si>
  <si>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</si>
  <si>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</si>
  <si>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</si>
  <si>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</si>
  <si>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</si>
  <si>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</si>
  <si>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</si>
  <si>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</si>
  <si>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</si>
  <si>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</si>
  <si>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</si>
  <si>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</si>
  <si>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</si>
  <si>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</si>
  <si>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</si>
  <si>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</si>
  <si>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</si>
  <si>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</si>
  <si>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</si>
  <si>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</si>
  <si>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</si>
  <si>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</si>
  <si>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</si>
  <si>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</si>
  <si>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</si>
  <si>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</si>
  <si>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</si>
  <si>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</si>
  <si>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</si>
  <si>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</si>
  <si>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</si>
  <si>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</si>
  <si>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</si>
  <si>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</si>
  <si>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</si>
  <si>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</si>
  <si>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</si>
  <si>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</si>
  <si>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</si>
  <si>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</si>
  <si>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</si>
  <si>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</si>
  <si>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</si>
  <si>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</si>
  <si>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</si>
  <si>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</si>
  <si>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</si>
  <si>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</si>
  <si>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</si>
  <si>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</si>
  <si>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</si>
  <si>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</si>
  <si>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</si>
  <si>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</si>
  <si>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</si>
  <si>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</si>
  <si>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</si>
  <si>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</si>
  <si>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</si>
  <si>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</si>
  <si>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</si>
  <si>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</si>
  <si>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</si>
  <si>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</si>
  <si>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</si>
  <si>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</si>
  <si>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</si>
  <si>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</si>
  <si>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</si>
  <si>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</si>
  <si>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</si>
  <si>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</si>
  <si>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</si>
  <si>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</si>
  <si>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</si>
  <si>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</si>
  <si>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</si>
  <si>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</si>
  <si>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</si>
  <si>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</si>
  <si>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</si>
  <si>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</si>
  <si>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</si>
  <si>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</si>
  <si>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</si>
  <si>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</si>
  <si>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</si>
  <si>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</si>
  <si>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</si>
  <si>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</si>
  <si>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</si>
  <si>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</si>
  <si>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</si>
  <si>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</si>
  <si>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</si>
  <si>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</si>
  <si>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</si>
  <si>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</si>
  <si>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</si>
  <si>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</si>
  <si>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</si>
  <si>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</si>
  <si>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</si>
  <si>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</si>
  <si>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</si>
  <si>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</si>
  <si>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</si>
  <si>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</si>
  <si>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</si>
  <si>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</si>
  <si>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</si>
  <si>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</si>
  <si>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</si>
  <si>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</si>
  <si>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</si>
  <si>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</si>
  <si>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</si>
  <si>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</si>
  <si>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</si>
  <si>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</si>
  <si>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</si>
  <si>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</si>
  <si>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</si>
  <si>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</si>
  <si>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</si>
  <si>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</si>
  <si>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</si>
  <si>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</si>
  <si>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</si>
  <si>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</si>
  <si>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</si>
  <si>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</si>
  <si>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</si>
  <si>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</si>
  <si>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</si>
  <si>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</si>
  <si>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</si>
  <si>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</si>
  <si>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</si>
  <si>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</si>
  <si>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</si>
  <si>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</si>
  <si>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</si>
  <si>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</si>
  <si>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</si>
  <si>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</si>
  <si>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</si>
  <si>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</si>
  <si>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</si>
  <si>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</si>
  <si>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</si>
  <si>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</si>
  <si>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</si>
  <si>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</si>
  <si>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</si>
  <si>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</si>
  <si>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</si>
  <si>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</si>
  <si>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</si>
  <si>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</si>
  <si>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</si>
  <si>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</si>
  <si>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</si>
  <si>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</si>
  <si>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</si>
  <si>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</si>
  <si>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</si>
  <si>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</si>
  <si>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</si>
  <si>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</si>
  <si>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</si>
  <si>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</si>
  <si>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</si>
  <si>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</si>
  <si>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</si>
  <si>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</si>
  <si>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</si>
  <si>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</si>
  <si>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</si>
  <si>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</si>
  <si>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</si>
  <si>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</si>
  <si>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</si>
  <si>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</si>
  <si>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</si>
  <si>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</si>
  <si>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</si>
  <si>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</si>
  <si>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</si>
  <si>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</si>
  <si>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</si>
  <si>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</si>
  <si>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</si>
  <si>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</si>
  <si>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</si>
  <si>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</si>
  <si>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</si>
  <si>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</si>
  <si>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</si>
  <si>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</si>
  <si>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</si>
  <si>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</si>
  <si>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</si>
  <si>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</si>
  <si>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</si>
  <si>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</si>
  <si>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</si>
  <si>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</si>
  <si>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</si>
  <si>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</si>
  <si>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</si>
  <si>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</si>
  <si>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</si>
  <si>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</si>
  <si>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</si>
  <si>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</si>
  <si>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</si>
  <si>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</si>
  <si>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</si>
  <si>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</si>
  <si>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</si>
  <si>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</si>
  <si>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</si>
  <si>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</si>
  <si>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</si>
  <si>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</si>
  <si>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</si>
  <si>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</si>
  <si>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</si>
  <si>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</si>
  <si>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</si>
  <si>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</si>
  <si>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</si>
  <si>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</si>
  <si>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</si>
  <si>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</si>
  <si>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</si>
  <si>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</si>
  <si>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</si>
  <si>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</si>
  <si>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</si>
  <si>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</si>
  <si>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</si>
  <si>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</si>
  <si>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</si>
  <si>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</si>
  <si>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</si>
  <si>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</si>
  <si>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</si>
  <si>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</si>
  <si>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</si>
  <si>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</si>
  <si>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</si>
  <si>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</si>
  <si>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</si>
  <si>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</si>
  <si>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</si>
  <si>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</si>
  <si>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</si>
  <si>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</si>
  <si>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</si>
  <si>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</si>
  <si>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</si>
  <si>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</si>
  <si>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</si>
  <si>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</si>
  <si>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</si>
  <si>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</si>
  <si>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</si>
  <si>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</si>
  <si>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</si>
  <si>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</si>
  <si>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</si>
  <si>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</si>
  <si>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</si>
  <si>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</si>
  <si>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</si>
  <si>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</si>
  <si>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</si>
  <si>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</si>
  <si>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</si>
  <si>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</si>
  <si>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</si>
  <si>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</si>
  <si>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</si>
  <si>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</si>
  <si>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</si>
  <si>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</si>
  <si>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</si>
  <si>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</si>
  <si>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</si>
  <si>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</si>
  <si>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</si>
  <si>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</si>
  <si>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</si>
  <si>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</si>
  <si>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</si>
  <si>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</si>
  <si>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</si>
  <si>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</si>
  <si>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</si>
  <si>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</si>
  <si>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</si>
  <si>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</si>
  <si>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</si>
  <si>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</si>
  <si>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</si>
  <si>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</si>
  <si>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</si>
  <si>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</si>
  <si>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</si>
  <si>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</si>
  <si>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</si>
  <si>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</si>
  <si>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</si>
  <si>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</si>
  <si>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</si>
  <si>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</si>
  <si>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</si>
  <si>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</si>
  <si>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</si>
  <si>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</si>
  <si>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</si>
  <si>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</si>
  <si>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</si>
  <si>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</si>
  <si>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</si>
  <si>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</si>
  <si>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</si>
  <si>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</si>
  <si>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</si>
  <si>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</si>
  <si>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</si>
  <si>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</si>
  <si>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</si>
  <si>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</si>
  <si>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</si>
  <si>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</si>
  <si>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</si>
  <si>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</si>
  <si>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</si>
  <si>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</si>
  <si>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</si>
  <si>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</si>
  <si>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</si>
  <si>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</si>
  <si>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</si>
  <si>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</si>
  <si>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</si>
  <si>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</si>
  <si>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</si>
  <si>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</si>
  <si>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</si>
  <si>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</si>
  <si>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</si>
  <si>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</si>
  <si>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</si>
  <si>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</si>
  <si>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</si>
  <si>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</si>
  <si>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</si>
  <si>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</si>
  <si>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</si>
  <si>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</si>
  <si>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</si>
  <si>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</si>
  <si>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</si>
  <si>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</si>
  <si>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</si>
  <si>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</si>
  <si>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</si>
  <si>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</si>
  <si>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</si>
  <si>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</si>
  <si>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</si>
  <si>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</si>
  <si>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</si>
  <si>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</si>
  <si>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</si>
  <si>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</si>
  <si>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</si>
  <si>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</si>
  <si>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</si>
  <si>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</si>
  <si>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</si>
  <si>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</si>
  <si>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</si>
  <si>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</si>
  <si>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</si>
  <si>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</si>
  <si>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</si>
  <si>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</si>
  <si>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</si>
  <si>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</si>
  <si>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</si>
  <si>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</si>
  <si>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</si>
  <si>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</si>
  <si>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</si>
  <si>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</si>
  <si>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</si>
  <si>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</si>
  <si>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</si>
  <si>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</si>
  <si>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</si>
  <si>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</si>
  <si>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</si>
  <si>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</si>
  <si>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</si>
  <si>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</si>
  <si>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</si>
  <si>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</si>
  <si>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</si>
  <si>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</si>
  <si>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</si>
  <si>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</si>
  <si>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</si>
  <si>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</si>
  <si>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</si>
  <si>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</si>
  <si>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</si>
  <si>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</si>
  <si>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</si>
  <si>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</si>
  <si>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</si>
  <si>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</si>
  <si>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</si>
  <si>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</si>
  <si>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</si>
  <si>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</si>
  <si>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</si>
  <si>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</si>
  <si>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</si>
  <si>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</si>
  <si>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</si>
  <si>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</si>
  <si>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</si>
  <si>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</si>
  <si>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</si>
  <si>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</si>
  <si>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</si>
  <si>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</si>
  <si>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</si>
  <si>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</si>
  <si>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</si>
  <si>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</si>
  <si>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</si>
  <si>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</si>
  <si>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</si>
  <si>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</si>
  <si>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</si>
  <si>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</si>
  <si>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</si>
  <si>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</si>
  <si>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</si>
  <si>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</si>
  <si>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</si>
  <si>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</si>
  <si>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</si>
  <si>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</si>
  <si>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</si>
  <si>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</si>
  <si>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</si>
  <si>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</si>
  <si>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</si>
  <si>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</si>
  <si>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</si>
  <si>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</si>
  <si>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</si>
  <si>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</si>
  <si>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</si>
  <si>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</si>
  <si>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</si>
  <si>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</si>
  <si>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</si>
  <si>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</si>
  <si>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</si>
  <si>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</si>
  <si>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</si>
  <si>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</si>
  <si>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</si>
  <si>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</si>
  <si>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</si>
  <si>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</si>
  <si>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</si>
  <si>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</si>
  <si>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</si>
  <si>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</si>
  <si>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</si>
  <si>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</si>
  <si>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</si>
  <si>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</si>
  <si>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</si>
  <si>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</si>
  <si>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</si>
  <si>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</si>
  <si>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</si>
  <si>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</si>
  <si>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</si>
  <si>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</si>
  <si>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</si>
  <si>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</si>
  <si>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</si>
  <si>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</si>
  <si>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</si>
  <si>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</si>
  <si>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</si>
  <si>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</si>
  <si>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</si>
  <si>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</si>
  <si>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</si>
  <si>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</si>
  <si>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</si>
  <si>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</si>
  <si>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</si>
  <si>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</si>
  <si>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</si>
  <si>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</si>
  <si>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</si>
  <si>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</si>
  <si>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</si>
  <si>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</si>
  <si>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</si>
  <si>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</si>
  <si>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</si>
  <si>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</si>
  <si>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</si>
  <si>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</si>
  <si>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</si>
  <si>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</si>
  <si>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</si>
  <si>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</si>
  <si>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</si>
  <si>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</si>
  <si>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</si>
  <si>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</si>
  <si>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</si>
  <si>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</si>
  <si>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</si>
  <si>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</si>
  <si>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</si>
  <si>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</si>
  <si>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</si>
  <si>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</si>
  <si>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</si>
  <si>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</si>
  <si>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</si>
  <si>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</si>
  <si>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</si>
  <si>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</si>
  <si>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</si>
  <si>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</si>
  <si>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</si>
  <si>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</si>
  <si>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</si>
  <si>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</si>
  <si>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</si>
  <si>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</si>
  <si>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</si>
  <si>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</si>
  <si>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</si>
  <si>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</si>
  <si>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</si>
  <si>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</si>
  <si>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</si>
  <si>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</si>
  <si>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</si>
  <si>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</si>
  <si>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</si>
  <si>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</si>
  <si>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</si>
  <si>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</si>
  <si>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</si>
  <si>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</si>
  <si>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</si>
  <si>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</si>
  <si>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</si>
  <si>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</si>
  <si>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</si>
  <si>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</si>
  <si>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</si>
  <si>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</si>
  <si>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</si>
  <si>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</si>
  <si>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</si>
  <si>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</si>
  <si>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</si>
  <si>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</si>
  <si>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</si>
  <si>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</si>
  <si>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</si>
  <si>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</si>
  <si>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</si>
  <si>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</si>
  <si>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</si>
  <si>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</si>
  <si>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</si>
  <si>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</si>
  <si>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</si>
  <si>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</si>
  <si>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</si>
  <si>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</si>
  <si>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</si>
  <si>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</si>
  <si>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</si>
  <si>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</si>
  <si>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</si>
  <si>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</si>
  <si>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</si>
  <si>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</si>
  <si>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</si>
  <si>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</si>
  <si>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</si>
  <si>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</si>
  <si>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</si>
  <si>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</si>
  <si>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</si>
  <si>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</si>
  <si>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</si>
  <si>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</si>
  <si>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</si>
  <si>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</si>
  <si>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</si>
  <si>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</si>
  <si>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</si>
  <si>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</si>
  <si>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</si>
  <si>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</si>
  <si>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</si>
  <si>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</si>
  <si>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</si>
  <si>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</si>
  <si>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</si>
  <si>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</si>
  <si>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</si>
  <si>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</si>
  <si>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</si>
  <si>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</si>
  <si>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</si>
  <si>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</si>
  <si>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</si>
  <si>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</si>
  <si>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</si>
  <si>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</si>
  <si>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</si>
  <si>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</si>
  <si>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</si>
  <si>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</si>
  <si>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</si>
  <si>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</si>
  <si>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</si>
  <si>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</si>
  <si>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</si>
  <si>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</si>
  <si>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</si>
  <si>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</si>
  <si>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</si>
  <si>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</si>
  <si>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</si>
  <si>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</si>
  <si>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</si>
  <si>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</si>
  <si>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</si>
  <si>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</si>
  <si>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</si>
  <si>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</si>
  <si>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</si>
  <si>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</si>
  <si>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</si>
  <si>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</si>
  <si>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</si>
  <si>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</si>
  <si>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</si>
  <si>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</si>
  <si>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</si>
  <si>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</si>
  <si>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</si>
  <si>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</si>
  <si>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</si>
  <si>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</si>
  <si>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</si>
  <si>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</si>
  <si>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</si>
  <si>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</si>
  <si>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</si>
  <si>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</si>
  <si>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</si>
  <si>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</si>
  <si>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</si>
  <si>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</si>
  <si>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</si>
  <si>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</si>
  <si>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</si>
  <si>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</si>
  <si>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</si>
  <si>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</si>
  <si>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</si>
  <si>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</si>
  <si>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</si>
  <si>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</si>
  <si>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</si>
  <si>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</si>
  <si>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</si>
  <si>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</si>
  <si>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</si>
  <si>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</si>
  <si>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</si>
  <si>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</si>
  <si>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</si>
  <si>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</si>
  <si>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</si>
  <si>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</si>
  <si>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</si>
  <si>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</si>
  <si>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</si>
  <si>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</si>
  <si>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</si>
  <si>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</si>
  <si>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</si>
  <si>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</si>
  <si>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</si>
  <si>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</si>
  <si>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</si>
  <si>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</si>
  <si>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</si>
  <si>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</si>
  <si>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</si>
  <si>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</si>
  <si>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</si>
  <si>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</si>
  <si>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</si>
  <si>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</si>
  <si>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</si>
  <si>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</si>
  <si>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</si>
  <si>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</si>
  <si>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</si>
  <si>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</si>
  <si>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</si>
  <si>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</si>
  <si>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</si>
  <si>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</si>
  <si>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</si>
  <si>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</si>
  <si>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</si>
  <si>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</si>
  <si>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</si>
  <si>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</si>
  <si>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</si>
  <si>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</si>
  <si>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</si>
  <si>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</si>
  <si>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</si>
  <si>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</si>
  <si>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</si>
  <si>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</si>
  <si>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</si>
  <si>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</si>
  <si>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</si>
  <si>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</si>
  <si>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</si>
  <si>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</si>
  <si>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</si>
  <si>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</si>
  <si>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</si>
  <si>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</si>
  <si>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</si>
  <si>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</si>
  <si>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</si>
  <si>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</si>
  <si>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</si>
  <si>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</si>
  <si>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</si>
  <si>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</si>
  <si>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</si>
  <si>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</si>
  <si>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</si>
  <si>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</si>
  <si>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</si>
  <si>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</si>
  <si>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</si>
  <si>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</si>
  <si>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</si>
  <si>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</si>
  <si>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</si>
  <si>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</si>
  <si>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</si>
  <si>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</si>
  <si>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</si>
  <si>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</si>
  <si>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</si>
  <si>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</si>
  <si>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</si>
  <si>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</si>
  <si>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</si>
  <si>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</si>
  <si>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</si>
  <si>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</si>
  <si>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</si>
  <si>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</si>
  <si>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</si>
  <si>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</si>
  <si>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</si>
  <si>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</si>
  <si>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</si>
  <si>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</si>
  <si>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</si>
  <si>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</si>
  <si>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</si>
  <si>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</si>
  <si>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</si>
  <si>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</si>
  <si>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</si>
  <si>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</si>
  <si>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</si>
  <si>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</si>
  <si>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</si>
  <si>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</si>
  <si>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</si>
  <si>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</si>
  <si>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</si>
  <si>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</si>
  <si>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</si>
  <si>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</si>
  <si>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</si>
  <si>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</si>
  <si>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</si>
  <si>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</si>
  <si>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</si>
  <si>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</si>
  <si>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</si>
  <si>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</si>
  <si>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</si>
  <si>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</si>
  <si>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</si>
  <si>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</si>
  <si>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</si>
  <si>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</si>
  <si>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</si>
  <si>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</si>
  <si>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</si>
  <si>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</si>
  <si>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</si>
  <si>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</si>
  <si>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</si>
  <si>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</si>
  <si>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</si>
  <si>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</si>
  <si>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</si>
  <si>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</si>
  <si>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</si>
  <si>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</si>
  <si>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</si>
  <si>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</si>
  <si>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</si>
  <si>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</si>
  <si>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</si>
  <si>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</si>
  <si>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</si>
  <si>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</si>
  <si>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</si>
  <si>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</si>
  <si>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</si>
  <si>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</si>
  <si>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</si>
  <si>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</si>
  <si>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</si>
  <si>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</si>
  <si>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</si>
  <si>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</si>
  <si>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</si>
  <si>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</si>
  <si>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</si>
  <si>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</si>
  <si>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</si>
  <si>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</si>
  <si>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</si>
  <si>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</si>
  <si>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</si>
  <si>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</si>
  <si>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</si>
  <si>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</si>
  <si>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</si>
  <si>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</si>
  <si>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</si>
  <si>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</si>
  <si>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</si>
  <si>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</si>
  <si>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</si>
  <si>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</si>
  <si>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</si>
  <si>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</si>
  <si>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</si>
  <si>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</si>
  <si>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</si>
  <si>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</si>
  <si>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</si>
  <si>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</si>
  <si>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</si>
  <si>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</si>
  <si>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</si>
  <si>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</si>
  <si>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</si>
  <si>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</si>
  <si>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</si>
  <si>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</si>
  <si>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</si>
  <si>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</si>
  <si>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</si>
  <si>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</si>
  <si>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</si>
  <si>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</si>
  <si>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</si>
  <si>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</si>
  <si>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</si>
  <si>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</si>
  <si>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</si>
  <si>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</si>
  <si>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</si>
  <si>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</si>
  <si>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</si>
  <si>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</si>
  <si>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</si>
  <si>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</si>
  <si>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</si>
  <si>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</si>
  <si>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</si>
  <si>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</si>
  <si>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</si>
  <si>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</si>
  <si>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</si>
  <si>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</si>
  <si>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</si>
  <si>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</si>
  <si>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</si>
  <si>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</si>
  <si>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</si>
  <si>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</si>
  <si>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</si>
  <si>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</si>
  <si>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</si>
  <si>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</si>
  <si>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</si>
  <si>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</si>
  <si>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</si>
  <si>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</si>
  <si>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</si>
  <si>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</si>
  <si>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</si>
  <si>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</si>
  <si>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</si>
  <si>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</si>
  <si>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</si>
  <si>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</si>
  <si>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</si>
  <si>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</si>
  <si>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</si>
  <si>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</si>
  <si>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</si>
  <si>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</si>
  <si>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</si>
  <si>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</si>
  <si>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</si>
  <si>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</si>
  <si>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</si>
  <si>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</si>
  <si>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</si>
  <si>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</si>
  <si>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</si>
  <si>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</si>
  <si>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</si>
  <si>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</si>
  <si>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</si>
  <si>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</si>
  <si>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</si>
  <si>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</si>
  <si>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</si>
  <si>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</si>
  <si>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</si>
  <si>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</si>
  <si>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</si>
  <si>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</si>
  <si>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</si>
  <si>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</si>
  <si>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</si>
  <si>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</si>
  <si>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</si>
  <si>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</si>
  <si>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</si>
  <si>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</si>
  <si>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</si>
  <si>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</si>
  <si>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</si>
  <si>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</si>
  <si>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</si>
  <si>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</si>
  <si>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</si>
  <si>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</si>
  <si>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</si>
  <si>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</si>
  <si>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</si>
  <si>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</si>
  <si>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</si>
  <si>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</si>
  <si>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</si>
  <si>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</si>
  <si>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</si>
  <si>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</si>
  <si>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</si>
  <si>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</si>
  <si>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</si>
  <si>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</si>
  <si>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</si>
  <si>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</si>
  <si>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</si>
  <si>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</si>
  <si>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</si>
  <si>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</si>
  <si>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</si>
  <si>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</si>
  <si>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</si>
  <si>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</si>
  <si>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</si>
  <si>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</si>
  <si>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</si>
  <si>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</si>
  <si>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</si>
  <si>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</si>
  <si>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</si>
  <si>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</si>
  <si>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</si>
  <si>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</si>
  <si>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</si>
  <si>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</si>
  <si>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</si>
  <si>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</si>
  <si>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</si>
  <si>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</si>
  <si>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</si>
  <si>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</si>
  <si>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</si>
  <si>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</si>
  <si>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</si>
  <si>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</si>
  <si>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</si>
  <si>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</si>
  <si>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</si>
  <si>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</si>
  <si>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</si>
  <si>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</si>
  <si>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</si>
  <si>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</si>
  <si>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</si>
  <si>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</si>
  <si>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</si>
  <si>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</si>
  <si>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</si>
  <si>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</si>
  <si>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</si>
  <si>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</si>
  <si>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</si>
  <si>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</si>
  <si>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</si>
  <si>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</si>
  <si>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</si>
  <si>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</si>
  <si>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</si>
  <si>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</si>
  <si>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</si>
  <si>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</si>
  <si>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</si>
  <si>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</si>
  <si>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</si>
  <si>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</si>
  <si>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</si>
  <si>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</si>
  <si>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</si>
  <si>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</si>
  <si>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</si>
  <si>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</si>
  <si>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</si>
  <si>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</si>
  <si>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</si>
  <si>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</si>
  <si>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</si>
  <si>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</si>
  <si>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</si>
  <si>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</si>
  <si>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</si>
  <si>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</si>
  <si>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</si>
  <si>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</si>
  <si>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</si>
  <si>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</si>
  <si>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</si>
  <si>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</si>
  <si>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</si>
  <si>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</si>
  <si>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</si>
  <si>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</si>
  <si>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</si>
  <si>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</si>
  <si>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</si>
  <si>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</si>
  <si>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</si>
  <si>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</si>
  <si>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</si>
  <si>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</si>
  <si>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</si>
  <si>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</si>
  <si>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</si>
  <si>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</si>
  <si>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</si>
  <si>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</si>
  <si>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</si>
  <si>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</si>
  <si>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</si>
  <si>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</si>
  <si>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</si>
  <si>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</si>
  <si>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</si>
  <si>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</si>
  <si>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</si>
  <si>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</si>
  <si>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</si>
  <si>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</si>
  <si>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</si>
  <si>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</si>
  <si>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</si>
  <si>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</si>
  <si>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</si>
  <si>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</si>
  <si>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</si>
  <si>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</si>
  <si>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</si>
  <si>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</si>
  <si>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</si>
  <si>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</si>
  <si>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</si>
  <si>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</si>
  <si>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</si>
  <si>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</si>
  <si>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</si>
  <si>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</si>
  <si>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</si>
  <si>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</si>
  <si>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</si>
  <si>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</si>
  <si>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</si>
  <si>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</si>
  <si>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</si>
  <si>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</si>
  <si>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</si>
  <si>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</si>
  <si>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</si>
  <si>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</si>
  <si>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</si>
  <si>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</si>
  <si>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</si>
  <si>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</si>
  <si>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</si>
  <si>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</si>
  <si>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</si>
  <si>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</si>
  <si>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</si>
  <si>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</si>
  <si>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</si>
  <si>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</si>
  <si>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</si>
  <si>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</si>
  <si>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</si>
  <si>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</si>
  <si>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</si>
  <si>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</si>
  <si>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</si>
  <si>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</si>
  <si>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</si>
  <si>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</si>
  <si>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</si>
  <si>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</si>
  <si>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</si>
  <si>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</si>
  <si>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</si>
  <si>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</si>
  <si>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</si>
  <si>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</si>
  <si>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</si>
  <si>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</si>
  <si>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</si>
  <si>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</si>
  <si>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</si>
  <si>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</si>
  <si>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</si>
  <si>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</si>
  <si>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</si>
  <si>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</si>
  <si>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</si>
  <si>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</si>
  <si>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</si>
  <si>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</si>
  <si>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</si>
  <si>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</si>
  <si>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</si>
  <si>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</si>
  <si>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</si>
  <si>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</si>
  <si>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</si>
  <si>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</si>
  <si>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</si>
  <si>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</si>
  <si>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</si>
  <si>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</si>
  <si>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</si>
  <si>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</si>
  <si>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</si>
  <si>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</si>
  <si>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</si>
  <si>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</si>
  <si>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</si>
  <si>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</si>
  <si>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</si>
  <si>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</si>
  <si>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</si>
  <si>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</si>
  <si>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</si>
  <si>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</si>
  <si>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</si>
  <si>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</si>
  <si>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</si>
  <si>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</si>
  <si>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</si>
  <si>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</si>
  <si>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</si>
  <si>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</si>
  <si>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</si>
  <si>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</si>
  <si>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</si>
  <si>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</si>
  <si>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</si>
  <si>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</si>
  <si>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</si>
  <si>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</si>
  <si>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</si>
  <si>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</si>
  <si>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</si>
  <si>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</si>
  <si>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</si>
  <si>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</si>
  <si>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</si>
  <si>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</si>
  <si>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</si>
  <si>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</si>
  <si>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</si>
  <si>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</si>
  <si>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</si>
  <si>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</si>
  <si>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</si>
  <si>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</si>
  <si>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</si>
  <si>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</si>
  <si>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</si>
  <si>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</si>
  <si>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</si>
  <si>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</si>
  <si>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</si>
  <si>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</si>
  <si>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</si>
  <si>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</si>
  <si>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</si>
  <si>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</si>
  <si>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</si>
  <si>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</si>
  <si>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</si>
  <si>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</si>
  <si>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</si>
  <si>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</si>
  <si>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</si>
  <si>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</si>
  <si>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</si>
  <si>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</si>
  <si>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</si>
  <si>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</si>
  <si>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</si>
  <si>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</si>
  <si>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</si>
  <si>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</si>
  <si>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</si>
  <si>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</si>
  <si>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</si>
  <si>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</si>
  <si>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</si>
  <si>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</si>
  <si>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</si>
  <si>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</si>
  <si>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</si>
  <si>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</si>
  <si>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</si>
  <si>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</si>
  <si>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</si>
  <si>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</si>
  <si>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</si>
  <si>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</si>
  <si>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</si>
  <si>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</si>
  <si>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</si>
  <si>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</si>
  <si>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</si>
  <si>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</si>
  <si>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</si>
  <si>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</si>
  <si>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</si>
  <si>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</si>
  <si>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</si>
  <si>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</si>
  <si>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</si>
  <si>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</si>
  <si>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</si>
  <si>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</si>
  <si>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</si>
  <si>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</si>
  <si>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</si>
  <si>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</si>
  <si>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</si>
  <si>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</si>
  <si>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</si>
  <si>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</si>
  <si>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</si>
  <si>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</si>
  <si>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</si>
  <si>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</si>
  <si>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</si>
  <si>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</si>
  <si>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</si>
  <si>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</si>
  <si>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</si>
  <si>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</si>
  <si>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</si>
  <si>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</si>
  <si>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</si>
  <si>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</si>
  <si>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</si>
  <si>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</si>
  <si>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</si>
  <si>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</si>
  <si>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</si>
  <si>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</si>
  <si>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</si>
  <si>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</si>
  <si>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</si>
  <si>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</si>
  <si>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</si>
  <si>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</si>
  <si>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</si>
  <si>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</si>
  <si>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</si>
  <si>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</si>
  <si>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</si>
  <si>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</si>
  <si>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</si>
  <si>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</si>
  <si>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</si>
  <si>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</si>
  <si>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</si>
  <si>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</si>
  <si>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</si>
  <si>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</si>
  <si>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</si>
  <si>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</si>
  <si>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</si>
  <si>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</si>
  <si>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</si>
  <si>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</si>
  <si>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</si>
  <si>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</si>
  <si>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</si>
  <si>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</si>
  <si>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</si>
  <si>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</si>
  <si>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</si>
  <si>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</si>
  <si>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</si>
  <si>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</si>
  <si>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</si>
  <si>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</si>
  <si>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</si>
  <si>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</si>
  <si>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</si>
  <si>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</si>
  <si>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</si>
  <si>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</si>
  <si>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</si>
  <si>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</si>
  <si>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</si>
  <si>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</si>
  <si>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</si>
  <si>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</si>
  <si>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</si>
  <si>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</si>
  <si>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</si>
  <si>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</si>
  <si>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</si>
  <si>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</si>
  <si>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</si>
  <si>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</si>
  <si>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</si>
  <si>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</si>
  <si>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</si>
  <si>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</si>
  <si>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</si>
  <si>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</si>
  <si>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</si>
  <si>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</si>
  <si>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</si>
  <si>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</si>
  <si>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</si>
  <si>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</si>
  <si>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</si>
  <si>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</si>
  <si>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</si>
  <si>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</si>
  <si>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</si>
  <si>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</si>
  <si>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</si>
  <si>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</si>
  <si>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</si>
  <si>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</si>
  <si>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</si>
  <si>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</si>
  <si>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</si>
  <si>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</si>
  <si>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</si>
  <si>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</si>
  <si>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</si>
  <si>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</si>
  <si>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</si>
  <si>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</si>
  <si>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</si>
  <si>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</si>
  <si>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</si>
  <si>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</si>
  <si>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</si>
  <si>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</si>
  <si>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</si>
  <si>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</si>
  <si>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</si>
  <si>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</si>
  <si>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</si>
  <si>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</si>
  <si>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</si>
  <si>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</si>
  <si>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</si>
  <si>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</si>
  <si>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</si>
  <si>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</si>
  <si>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</si>
  <si>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</si>
  <si>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</si>
  <si>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</si>
  <si>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</si>
  <si>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</si>
  <si>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</si>
  <si>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</si>
  <si>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</si>
  <si>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</si>
  <si>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</si>
  <si>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</si>
  <si>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</si>
  <si>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</si>
  <si>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</si>
  <si>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</si>
  <si>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</si>
  <si>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</si>
  <si>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</si>
  <si>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</si>
  <si>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</si>
  <si>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</si>
  <si>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</si>
  <si>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</si>
  <si>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</si>
  <si>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</si>
  <si>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</si>
  <si>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</si>
  <si>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</si>
  <si>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</si>
  <si>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</si>
  <si>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</si>
  <si>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</si>
  <si>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</si>
  <si>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</si>
  <si>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</si>
  <si>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</si>
  <si>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</si>
  <si>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</si>
  <si>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</si>
  <si>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</si>
  <si>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</si>
  <si>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</si>
  <si>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</si>
  <si>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</si>
  <si>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</si>
  <si>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</si>
  <si>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</si>
  <si>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</si>
  <si>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</si>
  <si>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</si>
  <si>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</si>
  <si>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</si>
  <si>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</si>
  <si>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</si>
  <si>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</si>
  <si>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</si>
  <si>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</si>
  <si>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</si>
  <si>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</si>
  <si>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</si>
  <si>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</si>
  <si>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</si>
  <si>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</si>
  <si>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</si>
  <si>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</si>
  <si>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</si>
  <si>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</si>
  <si>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</si>
  <si>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</si>
  <si>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</si>
  <si>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</si>
  <si>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</si>
  <si>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</si>
  <si>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</si>
  <si>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</si>
  <si>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</si>
  <si>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</si>
  <si>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</si>
  <si>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</si>
  <si>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</si>
  <si>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</si>
  <si>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</si>
  <si>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</si>
  <si>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</si>
  <si>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</si>
  <si>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</si>
  <si>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</si>
  <si>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</si>
  <si>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</si>
  <si>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</si>
  <si>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</si>
  <si>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</si>
  <si>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</si>
  <si>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</si>
  <si>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</si>
  <si>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</si>
  <si>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</si>
  <si>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</si>
  <si>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</si>
  <si>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</si>
  <si>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</si>
  <si>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</si>
  <si>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</si>
  <si>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</si>
  <si>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</si>
  <si>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</si>
  <si>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</si>
  <si>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</si>
  <si>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</si>
  <si>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</si>
  <si>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</si>
  <si>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</si>
  <si>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</si>
  <si>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</si>
  <si>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</si>
  <si>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</si>
  <si>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</si>
  <si>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</si>
  <si>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</si>
  <si>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</si>
  <si>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</si>
  <si>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</si>
  <si>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</si>
  <si>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</si>
  <si>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</si>
  <si>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</si>
  <si>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</si>
  <si>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</si>
  <si>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</si>
  <si>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</si>
  <si>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</si>
  <si>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</si>
  <si>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</si>
  <si>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</si>
  <si>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</si>
  <si>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</si>
  <si>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</si>
  <si>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</si>
  <si>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</si>
  <si>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</si>
  <si>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</si>
  <si>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</si>
  <si>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</si>
  <si>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</si>
  <si>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</si>
  <si>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</si>
  <si>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</si>
  <si>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</si>
  <si>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</si>
  <si>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</si>
  <si>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</si>
  <si>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</si>
  <si>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</si>
  <si>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</si>
  <si>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</si>
  <si>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</si>
  <si>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</si>
  <si>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</si>
  <si>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</si>
  <si>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</si>
  <si>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</si>
  <si>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</si>
  <si>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</si>
  <si>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</si>
  <si>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</si>
  <si>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</si>
  <si>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</si>
  <si>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</si>
  <si>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</si>
  <si>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</si>
  <si>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</si>
  <si>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</si>
  <si>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</si>
  <si>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</si>
  <si>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</si>
  <si>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</si>
  <si>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</si>
  <si>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</si>
  <si>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</si>
  <si>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</si>
  <si>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</si>
  <si>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</si>
  <si>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</si>
  <si>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</si>
  <si>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</si>
  <si>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</si>
  <si>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</si>
  <si>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</si>
  <si>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</si>
  <si>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</si>
  <si>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</si>
  <si>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</si>
  <si>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</si>
  <si>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</si>
  <si>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</si>
  <si>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</si>
  <si>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</si>
  <si>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</si>
  <si>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</si>
  <si>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</si>
  <si>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</si>
  <si>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</si>
  <si>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</si>
  <si>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</si>
  <si>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</si>
  <si>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</si>
  <si>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</si>
  <si>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</si>
  <si>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</si>
  <si>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</si>
  <si>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</si>
  <si>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</si>
  <si>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</si>
  <si>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</si>
  <si>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</si>
  <si>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</si>
  <si>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</si>
  <si>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</si>
  <si>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</si>
  <si>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</si>
  <si>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</si>
  <si>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</si>
  <si>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</si>
  <si>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</si>
  <si>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</si>
  <si>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</si>
  <si>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</si>
  <si>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</si>
  <si>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</si>
  <si>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</si>
  <si>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</si>
  <si>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</si>
  <si>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</si>
  <si>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</si>
  <si>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</si>
  <si>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</si>
  <si>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</si>
  <si>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</si>
  <si>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</si>
  <si>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</si>
  <si>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</si>
  <si>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</si>
  <si>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</si>
  <si>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</si>
  <si>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</si>
  <si>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</si>
  <si>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</si>
  <si>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</si>
  <si>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</si>
  <si>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</si>
  <si>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</si>
  <si>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</si>
  <si>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</si>
  <si>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</si>
  <si>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</si>
  <si>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</si>
  <si>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</si>
  <si>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</si>
  <si>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</si>
  <si>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</si>
  <si>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</si>
  <si>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</si>
  <si>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</si>
  <si>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</si>
  <si>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</si>
  <si>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</si>
  <si>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</si>
  <si>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</si>
  <si>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</si>
  <si>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</si>
  <si>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</si>
  <si>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</si>
  <si>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</si>
  <si>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</si>
  <si>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</si>
  <si>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</si>
  <si>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</si>
  <si>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</si>
  <si>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</si>
  <si>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</si>
  <si>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</si>
  <si>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</si>
  <si>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</si>
  <si>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</si>
  <si>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</si>
  <si>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</si>
  <si>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</si>
  <si>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</si>
  <si>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</si>
  <si>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</si>
  <si>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</si>
  <si>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</si>
  <si>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</si>
  <si>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</si>
  <si>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</si>
  <si>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</si>
  <si>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</si>
  <si>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</si>
  <si>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</si>
  <si>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</si>
  <si>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</si>
  <si>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</si>
  <si>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</si>
  <si>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</si>
  <si>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</si>
  <si>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</si>
  <si>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</si>
  <si>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</si>
  <si>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</si>
  <si>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</si>
  <si>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</si>
  <si>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</si>
  <si>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</si>
  <si>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</si>
  <si>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</si>
  <si>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</si>
  <si>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</si>
  <si>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</si>
  <si>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</si>
  <si>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</si>
  <si>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</si>
  <si>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</si>
  <si>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</si>
  <si>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</si>
  <si>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</si>
  <si>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</si>
  <si>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</si>
  <si>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</si>
  <si>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</si>
  <si>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</si>
  <si>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</si>
  <si>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</si>
  <si>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</si>
  <si>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</si>
  <si>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</si>
  <si>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</si>
  <si>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</si>
  <si>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</si>
  <si>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</si>
  <si>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</si>
  <si>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</si>
  <si>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</si>
  <si>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</si>
  <si>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</si>
  <si>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</si>
  <si>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</si>
  <si>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</si>
  <si>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</si>
  <si>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</si>
  <si>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</si>
  <si>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</si>
  <si>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</si>
  <si>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</si>
  <si>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</si>
  <si>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</si>
  <si>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</si>
  <si>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</si>
  <si>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</si>
  <si>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</si>
  <si>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</si>
  <si>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</si>
  <si>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</si>
  <si>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</si>
  <si>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</si>
  <si>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</si>
  <si>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</si>
  <si>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</si>
  <si>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</si>
  <si>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</si>
  <si>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</si>
  <si>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</si>
  <si>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</si>
  <si>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</si>
  <si>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</si>
  <si>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</si>
  <si>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</si>
  <si>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</si>
  <si>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</si>
  <si>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</si>
  <si>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</si>
  <si>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</si>
  <si>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</si>
  <si>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</si>
  <si>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</si>
  <si>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</si>
  <si>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</si>
  <si>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</si>
  <si>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</si>
  <si>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</si>
  <si>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</si>
  <si>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</si>
  <si>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</si>
  <si>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</si>
  <si>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</si>
  <si>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</si>
  <si>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</si>
  <si>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</si>
  <si>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</si>
  <si>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</si>
  <si>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</si>
  <si>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</si>
  <si>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</si>
  <si>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</si>
  <si>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</si>
  <si>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</si>
  <si>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</si>
  <si>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</si>
  <si>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</si>
  <si>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</si>
  <si>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</si>
  <si>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</si>
  <si>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</si>
  <si>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</si>
  <si>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</si>
  <si>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</si>
  <si>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</si>
  <si>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</si>
  <si>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</si>
  <si>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</si>
  <si>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</si>
  <si>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</si>
  <si>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</si>
  <si>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</si>
  <si>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</si>
  <si>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</si>
  <si>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</si>
  <si>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</si>
  <si>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</si>
  <si>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</si>
  <si>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</si>
  <si>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</si>
  <si>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</si>
  <si>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</si>
  <si>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</si>
  <si>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</si>
  <si>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</si>
  <si>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</si>
  <si>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</si>
  <si>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</si>
  <si>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</si>
  <si>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</si>
  <si>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</si>
  <si>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</si>
  <si>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</si>
  <si>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</si>
  <si>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</si>
  <si>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</si>
  <si>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</si>
  <si>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</si>
  <si>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</si>
  <si>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</si>
  <si>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</si>
  <si>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</si>
  <si>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</si>
  <si>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</si>
  <si>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</si>
  <si>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</si>
  <si>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</si>
  <si>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</si>
  <si>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</si>
  <si>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</si>
  <si>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</si>
  <si>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</si>
  <si>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</si>
  <si>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</si>
  <si>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</si>
  <si>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</si>
  <si>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</si>
  <si>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</si>
  <si>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</si>
  <si>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</si>
  <si>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</si>
  <si>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</si>
  <si>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</si>
  <si>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</si>
  <si>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</si>
  <si>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</si>
  <si>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</si>
  <si>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</si>
  <si>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</si>
  <si>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</si>
  <si>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</si>
  <si>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</si>
  <si>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</si>
  <si>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</si>
  <si>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</si>
  <si>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</si>
  <si>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</si>
  <si>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</si>
  <si>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</si>
  <si>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</si>
  <si>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</si>
  <si>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</si>
  <si>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</si>
  <si>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</si>
  <si>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</si>
  <si>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</si>
  <si>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</si>
  <si>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</si>
  <si>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</si>
  <si>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</si>
  <si>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</si>
  <si>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</si>
  <si>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</si>
  <si>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</si>
  <si>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</si>
  <si>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</si>
  <si>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</si>
  <si>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</si>
  <si>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</si>
  <si>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</si>
  <si>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</si>
  <si>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</si>
  <si>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</si>
  <si>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</si>
  <si>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</si>
  <si>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</si>
  <si>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</si>
  <si>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</si>
  <si>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</si>
  <si>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</si>
  <si>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</si>
  <si>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</si>
  <si>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</si>
  <si>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</si>
  <si>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</si>
  <si>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</si>
  <si>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</si>
  <si>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</si>
  <si>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</si>
  <si>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</si>
  <si>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</si>
  <si>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</si>
  <si>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</si>
  <si>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</si>
  <si>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</si>
  <si>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</si>
  <si>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</si>
  <si>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</si>
  <si>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</si>
  <si>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</si>
  <si>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</si>
  <si>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</si>
  <si>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</si>
  <si>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</si>
  <si>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</si>
  <si>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</si>
  <si>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</si>
  <si>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</si>
  <si>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</si>
  <si>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</si>
  <si>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</si>
  <si>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</si>
  <si>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</si>
  <si>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</si>
  <si>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</si>
  <si>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</si>
  <si>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</si>
  <si>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</si>
  <si>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</si>
  <si>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</si>
  <si>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</si>
  <si>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</si>
  <si>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</si>
  <si>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</si>
  <si>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</si>
  <si>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</si>
  <si>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</si>
  <si>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</si>
  <si>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</si>
  <si>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</si>
  <si>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</si>
  <si>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</si>
  <si>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</si>
  <si>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</si>
  <si>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</si>
  <si>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</si>
  <si>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</si>
  <si>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</si>
  <si>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</si>
  <si>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</si>
  <si>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</si>
  <si>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</si>
  <si>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</si>
  <si>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</si>
  <si>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</si>
  <si>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</si>
  <si>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</si>
  <si>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</si>
  <si>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</si>
  <si>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</si>
  <si>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</si>
  <si>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</si>
  <si>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</si>
  <si>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</si>
  <si>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</si>
  <si>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</si>
  <si>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</si>
  <si>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</si>
  <si>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</si>
  <si>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</si>
  <si>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</si>
  <si>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</si>
  <si>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</si>
  <si>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</si>
  <si>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</si>
  <si>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</si>
  <si>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</si>
  <si>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</si>
  <si>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</si>
  <si>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</si>
  <si>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</si>
  <si>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</si>
  <si>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</si>
  <si>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</si>
  <si>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</si>
  <si>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</si>
  <si>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</si>
  <si>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</si>
  <si>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</si>
  <si>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</si>
  <si>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</si>
  <si>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</si>
  <si>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</si>
  <si>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</si>
  <si>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</si>
  <si>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</si>
  <si>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</si>
  <si>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</si>
  <si>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</si>
  <si>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</si>
  <si>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</si>
  <si>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</si>
  <si>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</si>
  <si>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</si>
  <si>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</si>
  <si>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</si>
  <si>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</si>
  <si>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</si>
  <si>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</si>
  <si>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</si>
  <si>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</si>
  <si>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</si>
  <si>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</si>
  <si>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</si>
  <si>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</si>
  <si>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</si>
  <si>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</si>
  <si>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</si>
  <si>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</si>
  <si>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</si>
  <si>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</si>
  <si>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</si>
  <si>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</si>
  <si>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</si>
  <si>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</si>
  <si>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</si>
  <si>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</si>
  <si>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</si>
  <si>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</si>
  <si>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</si>
  <si>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</si>
  <si>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</si>
  <si>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</si>
  <si>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</si>
  <si>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</si>
  <si>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</si>
  <si>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</si>
  <si>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</si>
  <si>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</si>
  <si>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</si>
  <si>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</si>
  <si>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</si>
  <si>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</si>
  <si>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</si>
  <si>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</si>
  <si>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</si>
  <si>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</si>
  <si>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</si>
  <si>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</si>
  <si>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</si>
  <si>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</si>
  <si>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</si>
  <si>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</si>
  <si>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</si>
  <si>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</si>
  <si>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</si>
  <si>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</si>
  <si>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</si>
  <si>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</si>
  <si>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</si>
  <si>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</si>
  <si>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</si>
  <si>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</si>
  <si>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</si>
  <si>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</si>
  <si>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</si>
  <si>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</si>
  <si>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</si>
  <si>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</si>
  <si>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</si>
  <si>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</si>
  <si>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</si>
  <si>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</si>
  <si>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</si>
  <si>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</si>
  <si>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</si>
  <si>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</si>
  <si>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</si>
  <si>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</si>
  <si>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</si>
  <si>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</si>
  <si>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</si>
  <si>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</si>
  <si>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</si>
  <si>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</si>
  <si>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</si>
  <si>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</si>
  <si>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</si>
  <si>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</si>
  <si>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</si>
  <si>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</si>
  <si>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</si>
  <si>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</si>
  <si>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</si>
  <si>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</si>
  <si>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</si>
  <si>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</si>
  <si>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</si>
  <si>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</si>
  <si>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</si>
  <si>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</si>
  <si>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</si>
  <si>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</si>
  <si>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</si>
  <si>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</si>
  <si>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</si>
  <si>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</si>
  <si>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</si>
  <si>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</si>
  <si>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</si>
  <si>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</si>
  <si>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</si>
  <si>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</si>
  <si>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</si>
  <si>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</si>
  <si>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</si>
  <si>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</si>
  <si>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</si>
  <si>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</si>
  <si>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</si>
  <si>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</si>
  <si>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</si>
  <si>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</si>
  <si>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</si>
  <si>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</si>
  <si>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</si>
  <si>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</si>
  <si>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</si>
  <si>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</si>
  <si>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</si>
  <si>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</si>
  <si>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</si>
  <si>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</si>
  <si>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</si>
  <si>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</si>
  <si>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</si>
  <si>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</si>
  <si>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</si>
  <si>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</si>
  <si>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</si>
  <si>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</si>
  <si>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</si>
  <si>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</si>
  <si>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</si>
  <si>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</si>
  <si>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</si>
  <si>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</si>
  <si>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</si>
  <si>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</si>
  <si>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</si>
  <si>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</si>
  <si>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</si>
  <si>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</si>
  <si>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</si>
  <si>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</si>
  <si>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</si>
  <si>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</si>
  <si>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</si>
  <si>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</si>
  <si>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</si>
  <si>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</si>
  <si>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</si>
  <si>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</si>
  <si>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</si>
  <si>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</si>
  <si>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</si>
  <si>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</si>
  <si>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</si>
  <si>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</si>
  <si>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</si>
  <si>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</si>
  <si>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</si>
  <si>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</si>
  <si>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</si>
  <si>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</si>
  <si>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</si>
  <si>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</si>
  <si>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</si>
  <si>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</si>
  <si>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</si>
  <si>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</si>
  <si>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</si>
  <si>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</si>
  <si>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</si>
  <si>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</si>
  <si>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</si>
  <si>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</si>
  <si>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</si>
  <si>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</si>
  <si>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</si>
  <si>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</si>
  <si>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</si>
  <si>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</si>
  <si>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</si>
  <si>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</si>
  <si>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</si>
  <si>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</si>
  <si>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</si>
  <si>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</si>
  <si>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</si>
  <si>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</si>
  <si>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</si>
  <si>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</si>
  <si>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</si>
  <si>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</si>
  <si>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</si>
  <si>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</si>
  <si>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</si>
  <si>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</si>
  <si>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</si>
  <si>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</si>
  <si>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</si>
  <si>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</si>
  <si>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</si>
  <si>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</si>
  <si>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</si>
  <si>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</si>
  <si>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</si>
  <si>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</si>
  <si>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</si>
  <si>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</si>
  <si>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</si>
  <si>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</si>
  <si>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</si>
  <si>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</si>
  <si>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</si>
  <si>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</si>
  <si>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</si>
  <si>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</si>
  <si>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</si>
  <si>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</si>
  <si>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</si>
  <si>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</si>
  <si>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</si>
  <si>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</si>
  <si>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</si>
  <si>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</si>
  <si>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</si>
  <si>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</si>
  <si>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</si>
  <si>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</si>
  <si>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</si>
  <si>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</si>
  <si>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</si>
  <si>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</si>
  <si>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</si>
  <si>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</si>
  <si>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</si>
  <si>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</si>
  <si>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</si>
  <si>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</si>
  <si>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</si>
  <si>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</si>
  <si>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</si>
  <si>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</si>
  <si>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</si>
  <si>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</si>
  <si>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</si>
  <si>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</si>
  <si>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</si>
  <si>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</si>
  <si>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</si>
  <si>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</si>
  <si>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</si>
  <si>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</si>
  <si>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</si>
  <si>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</si>
  <si>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</si>
  <si>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</si>
  <si>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</si>
  <si>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</si>
  <si>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</si>
  <si>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</si>
  <si>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</si>
  <si>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</si>
  <si>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</si>
  <si>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</si>
  <si>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</si>
  <si>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</si>
  <si>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</si>
  <si>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</si>
  <si>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</si>
  <si>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</si>
  <si>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</si>
  <si>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</si>
  <si>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</si>
  <si>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</si>
  <si>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</si>
  <si>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</si>
  <si>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</si>
  <si>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</si>
  <si>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</si>
  <si>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</si>
  <si>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</si>
  <si>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</si>
  <si>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</si>
  <si>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</si>
  <si>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</si>
  <si>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</si>
  <si>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</si>
  <si>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</si>
  <si>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</si>
  <si>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</si>
  <si>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</si>
  <si>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</si>
  <si>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</si>
  <si>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</si>
  <si>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</si>
  <si>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</si>
  <si>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</si>
  <si>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</si>
  <si>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</si>
  <si>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</si>
  <si>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</si>
  <si>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</si>
  <si>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</si>
  <si>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</si>
  <si>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</si>
  <si>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</si>
  <si>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</si>
  <si>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</si>
  <si>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</si>
  <si>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</si>
  <si>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</si>
  <si>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</si>
  <si>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</si>
  <si>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</si>
  <si>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</si>
  <si>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</si>
  <si>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</si>
  <si>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</si>
  <si>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</si>
  <si>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</si>
  <si>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</si>
  <si>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</si>
  <si>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</si>
  <si>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</si>
  <si>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</si>
  <si>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</si>
  <si>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</si>
  <si>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</si>
  <si>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</si>
  <si>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</si>
  <si>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</si>
  <si>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</si>
  <si>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</si>
  <si>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</si>
  <si>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</si>
  <si>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</si>
  <si>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</si>
  <si>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</si>
  <si>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</si>
  <si>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</si>
  <si>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</si>
  <si>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</si>
  <si>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</si>
  <si>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</si>
  <si>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</si>
  <si>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</si>
  <si>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</si>
  <si>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</si>
  <si>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</si>
  <si>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</si>
  <si>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</si>
  <si>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</si>
  <si>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</si>
  <si>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</si>
  <si>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</si>
  <si>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</si>
  <si>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</si>
  <si>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</si>
  <si>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</si>
  <si>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</si>
  <si>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</si>
  <si>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</si>
  <si>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</si>
  <si>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</si>
  <si>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</si>
  <si>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</si>
  <si>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</si>
  <si>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</si>
  <si>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</si>
  <si>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</si>
  <si>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</si>
  <si>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</si>
  <si>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</si>
  <si>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</si>
  <si>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</si>
  <si>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</si>
  <si>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</si>
  <si>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</si>
  <si>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</si>
  <si>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</si>
  <si>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</si>
  <si>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</si>
  <si>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</si>
  <si>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</si>
  <si>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</si>
  <si>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</si>
  <si>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</si>
  <si>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</si>
  <si>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</si>
  <si>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</si>
  <si>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</si>
  <si>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</si>
  <si>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</si>
  <si>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</si>
  <si>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</si>
  <si>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</si>
  <si>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</si>
  <si>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</si>
  <si>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</si>
  <si>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</si>
  <si>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</si>
  <si>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</si>
  <si>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</si>
  <si>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</si>
  <si>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</si>
  <si>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</si>
  <si>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</si>
  <si>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</si>
  <si>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</si>
  <si>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</si>
  <si>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</si>
  <si>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</si>
  <si>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</si>
  <si>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</si>
  <si>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</si>
  <si>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</si>
  <si>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</si>
  <si>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</si>
  <si>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</si>
  <si>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</si>
  <si>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</si>
  <si>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</si>
  <si>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</si>
  <si>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</si>
  <si>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</si>
  <si>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</si>
  <si>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</si>
  <si>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</si>
  <si>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</si>
  <si>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</si>
  <si>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</si>
  <si>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</si>
  <si>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</si>
  <si>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</si>
  <si>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</si>
  <si>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</si>
  <si>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</si>
  <si>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</si>
  <si>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</si>
  <si>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</si>
  <si>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</si>
  <si>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</si>
  <si>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</si>
  <si>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</si>
  <si>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</si>
  <si>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</si>
  <si>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</si>
  <si>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</si>
  <si>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</si>
  <si>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</si>
  <si>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</si>
  <si>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</si>
  <si>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</si>
  <si>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</si>
  <si>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</si>
  <si>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</si>
  <si>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</si>
  <si>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</si>
  <si>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</si>
  <si>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</si>
  <si>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</si>
  <si>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</si>
  <si>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</si>
  <si>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</si>
  <si>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</si>
  <si>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</si>
  <si>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</si>
  <si>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</si>
  <si>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</si>
  <si>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</si>
  <si>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</si>
  <si>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</si>
  <si>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</si>
  <si>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</si>
  <si>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</si>
  <si>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</si>
  <si>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</si>
  <si>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</si>
  <si>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</si>
  <si>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</si>
  <si>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</si>
  <si>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</si>
  <si>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</si>
  <si>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</si>
  <si>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</si>
  <si>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</si>
  <si>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</si>
  <si>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</si>
  <si>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</si>
  <si>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</si>
  <si>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</si>
  <si>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</si>
  <si>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</si>
  <si>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</si>
  <si>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</si>
  <si>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</si>
  <si>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</si>
  <si>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</si>
  <si>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</si>
  <si>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</si>
  <si>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</si>
  <si>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</si>
  <si>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</si>
  <si>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</si>
  <si>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</si>
  <si>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</si>
  <si>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</si>
  <si>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</si>
  <si>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</si>
  <si>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</si>
  <si>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</si>
  <si>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</si>
  <si>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</si>
  <si>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</si>
  <si>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</si>
  <si>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</si>
  <si>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</si>
  <si>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</si>
  <si>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</si>
  <si>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</si>
  <si>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</si>
  <si>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</si>
  <si>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</si>
  <si>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</si>
  <si>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</si>
  <si>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</si>
  <si>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</si>
  <si>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</si>
  <si>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</si>
  <si>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</si>
  <si>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</si>
  <si>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</si>
  <si>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</si>
  <si>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</si>
  <si>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</si>
  <si>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</si>
  <si>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</si>
  <si>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</si>
  <si>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</si>
  <si>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</si>
  <si>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</si>
  <si>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</si>
  <si>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</si>
  <si>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</si>
  <si>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</si>
  <si>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</si>
  <si>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</si>
  <si>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</si>
  <si>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</si>
  <si>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</si>
  <si>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</si>
  <si>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</si>
  <si>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</si>
  <si>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</si>
  <si>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</si>
  <si>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</si>
  <si>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</si>
  <si>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</si>
  <si>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</si>
  <si>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</si>
  <si>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</si>
  <si>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</si>
  <si>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</si>
  <si>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</si>
  <si>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</si>
  <si>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</si>
  <si>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</si>
  <si>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</si>
  <si>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</si>
  <si>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</si>
  <si>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</si>
  <si>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</si>
  <si>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</si>
  <si>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</si>
  <si>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</si>
  <si>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</si>
  <si>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</si>
  <si>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</si>
  <si>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</si>
  <si>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</si>
  <si>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</si>
  <si>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</si>
  <si>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</si>
  <si>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</si>
  <si>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</si>
  <si>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</si>
  <si>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</si>
  <si>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</si>
  <si>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</si>
  <si>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</si>
  <si>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</si>
  <si>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</si>
  <si>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</si>
  <si>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</si>
  <si>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</si>
  <si>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</si>
  <si>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</si>
  <si>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</si>
  <si>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</si>
  <si>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</si>
  <si>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</si>
  <si>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</si>
  <si>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</si>
  <si>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</si>
  <si>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</si>
  <si>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</si>
  <si>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</si>
  <si>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</si>
  <si>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</si>
  <si>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</si>
  <si>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</si>
  <si>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</si>
  <si>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</si>
  <si>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</si>
  <si>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</si>
  <si>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</si>
  <si>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</si>
  <si>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</si>
  <si>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</si>
  <si>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</si>
  <si>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</si>
  <si>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</si>
  <si>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</si>
  <si>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</si>
  <si>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</si>
  <si>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</si>
  <si>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</si>
  <si>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</si>
  <si>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</si>
  <si>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</si>
  <si>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</si>
  <si>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</si>
  <si>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</si>
  <si>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</si>
  <si>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</si>
  <si>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</si>
  <si>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</si>
  <si>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</si>
  <si>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</si>
  <si>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</si>
  <si>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</si>
  <si>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</si>
  <si>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</si>
  <si>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</si>
  <si>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</si>
  <si>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</si>
  <si>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</si>
  <si>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</si>
  <si>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</si>
  <si>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</si>
  <si>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</si>
  <si>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</si>
  <si>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</si>
  <si>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</si>
  <si>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</si>
  <si>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</si>
  <si>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</si>
  <si>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</si>
  <si>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</si>
  <si>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</si>
  <si>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</si>
  <si>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</si>
  <si>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</si>
  <si>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</si>
  <si>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</si>
  <si>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</si>
  <si>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</si>
  <si>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</si>
  <si>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</si>
  <si>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</si>
  <si>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</si>
  <si>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</si>
  <si>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</si>
  <si>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</si>
  <si>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</si>
  <si>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</si>
  <si>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</si>
  <si>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</si>
  <si>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</si>
  <si>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</si>
  <si>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</si>
  <si>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</si>
  <si>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</si>
  <si>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</si>
  <si>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</si>
  <si>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</si>
  <si>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</si>
  <si>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</si>
  <si>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</si>
  <si>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</si>
  <si>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</si>
  <si>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</si>
  <si>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</si>
  <si>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</si>
  <si>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</si>
  <si>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</si>
  <si>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</si>
  <si>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</si>
  <si>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</si>
  <si>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</si>
  <si>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</si>
  <si>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</si>
  <si>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</si>
  <si>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</si>
  <si>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</si>
  <si>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</si>
  <si>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</si>
  <si>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</si>
  <si>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</si>
  <si>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</si>
  <si>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</si>
  <si>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</si>
  <si>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</si>
  <si>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</si>
  <si>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</si>
  <si>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</si>
  <si>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</si>
  <si>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</si>
  <si>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</si>
  <si>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</si>
  <si>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</si>
  <si>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</si>
  <si>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</si>
  <si>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</si>
  <si>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</si>
  <si>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</si>
  <si>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</si>
  <si>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</si>
  <si>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</si>
  <si>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</si>
  <si>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</si>
  <si>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</si>
  <si>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</si>
  <si>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</si>
  <si>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</si>
  <si>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</si>
  <si>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</si>
  <si>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</si>
  <si>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</si>
  <si>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</si>
  <si>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</si>
  <si>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</si>
  <si>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</si>
  <si>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</si>
  <si>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</si>
  <si>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</si>
  <si>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</si>
  <si>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</si>
  <si>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</si>
  <si>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</si>
  <si>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</si>
  <si>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</si>
  <si>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</si>
  <si>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</si>
  <si>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</si>
  <si>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</si>
  <si>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</si>
  <si>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</si>
  <si>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</si>
  <si>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</si>
  <si>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</si>
  <si>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</si>
  <si>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</si>
  <si>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</si>
  <si>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</si>
  <si>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</si>
  <si>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</si>
  <si>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</si>
  <si>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</si>
  <si>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</si>
  <si>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</si>
  <si>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</si>
  <si>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</si>
  <si>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</si>
  <si>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</si>
  <si>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</si>
  <si>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</si>
  <si>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</si>
  <si>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</si>
  <si>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</si>
  <si>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</si>
  <si>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</si>
  <si>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</si>
  <si>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</si>
  <si>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</si>
  <si>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</si>
  <si>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</si>
  <si>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</si>
  <si>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</si>
  <si>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</si>
  <si>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</si>
  <si>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</si>
  <si>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</si>
  <si>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</si>
  <si>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</si>
  <si>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</si>
  <si>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</si>
  <si>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</si>
  <si>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</si>
  <si>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</si>
  <si>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</si>
  <si>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</si>
  <si>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</si>
  <si>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</si>
  <si>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</si>
  <si>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</si>
  <si>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</si>
  <si>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</si>
  <si>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</si>
  <si>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</si>
  <si>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</si>
  <si>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</si>
  <si>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</si>
  <si>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</si>
  <si>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</si>
  <si>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</si>
  <si>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</si>
  <si>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</si>
  <si>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</si>
  <si>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</si>
  <si>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</si>
  <si>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</si>
  <si>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</si>
  <si>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</si>
  <si>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</si>
  <si>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</si>
  <si>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</si>
  <si>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</si>
  <si>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</si>
  <si>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</si>
  <si>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</si>
  <si>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</si>
  <si>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</si>
  <si>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</si>
  <si>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</si>
  <si>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</si>
  <si>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</si>
  <si>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</si>
  <si>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</si>
  <si>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</si>
  <si>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</si>
  <si>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</si>
  <si>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</si>
  <si>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</si>
  <si>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</si>
  <si>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</si>
  <si>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</si>
  <si>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</si>
  <si>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</si>
  <si>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</si>
  <si>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</si>
  <si>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</si>
  <si>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</si>
  <si>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</si>
  <si>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</si>
  <si>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</si>
  <si>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</si>
  <si>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</si>
  <si>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</si>
  <si>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</si>
  <si>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</si>
  <si>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</si>
  <si>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</si>
  <si>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</si>
  <si>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</si>
  <si>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</si>
  <si>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</si>
  <si>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</si>
  <si>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</si>
  <si>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</si>
  <si>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</si>
  <si>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</si>
  <si>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</si>
  <si>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</si>
  <si>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</si>
  <si>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</si>
  <si>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</si>
  <si>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</si>
  <si>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</si>
  <si>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</si>
  <si>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</si>
  <si>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</si>
  <si>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</si>
  <si>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</si>
  <si>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</si>
  <si>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</si>
  <si>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</si>
  <si>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</si>
  <si>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</si>
  <si>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</si>
  <si>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</si>
  <si>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</si>
  <si>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</si>
  <si>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</si>
  <si>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</si>
  <si>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</si>
  <si>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</si>
  <si>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</si>
  <si>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</si>
  <si>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</si>
  <si>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</si>
  <si>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</si>
  <si>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</si>
  <si>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</si>
  <si>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</si>
  <si>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</si>
  <si>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</si>
  <si>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</si>
  <si>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</si>
  <si>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</si>
  <si>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</si>
  <si>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</si>
  <si>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</si>
  <si>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</si>
  <si>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</si>
  <si>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</si>
  <si>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</si>
  <si>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</si>
  <si>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</si>
  <si>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</si>
  <si>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</si>
  <si>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</si>
  <si>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</si>
  <si>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</si>
  <si>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</si>
  <si>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</si>
  <si>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</si>
  <si>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</si>
  <si>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</si>
  <si>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</si>
  <si>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</si>
  <si>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</si>
  <si>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</si>
  <si>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</si>
  <si>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</si>
  <si>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</si>
  <si>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</si>
  <si>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</si>
  <si>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</si>
  <si>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</si>
  <si>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</si>
  <si>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</si>
  <si>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</si>
  <si>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</si>
  <si>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</si>
  <si>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</si>
  <si>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</si>
  <si>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</si>
  <si>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</si>
  <si>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</si>
  <si>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</si>
  <si>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</si>
  <si>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</si>
  <si>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</si>
  <si>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</si>
  <si>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</si>
  <si>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</si>
  <si>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</si>
  <si>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</si>
  <si>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</si>
  <si>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</si>
  <si>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</si>
  <si>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</si>
  <si>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</si>
  <si>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</si>
  <si>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</si>
  <si>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</si>
  <si>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</si>
  <si>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</si>
  <si>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</si>
  <si>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</si>
  <si>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</si>
  <si>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</si>
  <si>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</si>
  <si>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</si>
  <si>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</si>
  <si>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</si>
  <si>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</si>
  <si>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</si>
  <si>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</si>
  <si>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</si>
  <si>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</si>
  <si>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</si>
  <si>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</si>
  <si>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</si>
  <si>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</si>
  <si>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</si>
  <si>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</si>
  <si>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</si>
  <si>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</si>
  <si>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</si>
  <si>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</si>
  <si>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</si>
  <si>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</si>
  <si>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</si>
  <si>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</si>
  <si>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</si>
  <si>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</si>
  <si>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</si>
  <si>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</si>
  <si>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</si>
  <si>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</si>
  <si>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</si>
  <si>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</si>
  <si>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</si>
  <si>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</si>
  <si>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</si>
  <si>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</si>
  <si>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</si>
  <si>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</si>
  <si>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</si>
  <si>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</si>
  <si>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</si>
  <si>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</si>
  <si>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</si>
  <si>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</si>
  <si>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</si>
  <si>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</si>
  <si>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</si>
  <si>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</si>
  <si>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</si>
  <si>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</si>
  <si>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</si>
  <si>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</si>
  <si>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</si>
  <si>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</si>
  <si>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</si>
  <si>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</si>
  <si>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</si>
  <si>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</si>
  <si>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</si>
  <si>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</si>
  <si>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</si>
  <si>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</si>
  <si>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</si>
  <si>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</si>
  <si>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</si>
  <si>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</si>
  <si>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</si>
  <si>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</si>
  <si>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</si>
  <si>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</si>
  <si>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</si>
  <si>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</si>
  <si>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</si>
  <si>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</si>
  <si>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</si>
  <si>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</si>
  <si>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</si>
  <si>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</si>
  <si>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</si>
  <si>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</si>
  <si>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</si>
  <si>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</si>
  <si>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</si>
  <si>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</si>
  <si>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</si>
  <si>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</si>
  <si>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</si>
  <si>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</si>
  <si>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</si>
  <si>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</si>
  <si>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</si>
  <si>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</si>
  <si>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</si>
  <si>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</si>
  <si>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</si>
  <si>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</si>
  <si>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</si>
  <si>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</si>
  <si>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</si>
  <si>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</si>
  <si>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</si>
  <si>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</si>
  <si>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</si>
  <si>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</si>
  <si>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</si>
  <si>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</si>
  <si>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</si>
  <si>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</si>
  <si>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</si>
  <si>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</si>
  <si>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</si>
  <si>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</si>
  <si>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</si>
  <si>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</si>
  <si>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</si>
  <si>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</si>
  <si>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</si>
  <si>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</si>
  <si>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</si>
  <si>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</si>
  <si>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</si>
  <si>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</si>
  <si>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</si>
  <si>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</si>
  <si>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</si>
  <si>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</si>
  <si>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</si>
  <si>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</si>
  <si>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</si>
  <si>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</si>
  <si>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</si>
  <si>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</si>
  <si>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</si>
  <si>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</si>
  <si>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</si>
  <si>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</si>
  <si>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</si>
  <si>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</si>
  <si>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</si>
  <si>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</si>
  <si>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</si>
  <si>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</si>
  <si>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</si>
  <si>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</si>
  <si>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</si>
  <si>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</si>
  <si>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</si>
  <si>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</si>
  <si>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</si>
  <si>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</si>
  <si>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</si>
  <si>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</si>
  <si>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</si>
  <si>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</si>
  <si>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</si>
  <si>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</si>
  <si>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</si>
  <si>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</si>
  <si>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</si>
  <si>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</si>
  <si>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</si>
  <si>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</si>
  <si>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</si>
  <si>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</si>
  <si>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</si>
  <si>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</si>
  <si>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</si>
  <si>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</si>
  <si>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</si>
  <si>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</si>
  <si>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</si>
  <si>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</si>
  <si>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</si>
  <si>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</si>
  <si>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</si>
  <si>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</si>
  <si>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</si>
  <si>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</si>
  <si>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</si>
  <si>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</si>
  <si>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</si>
  <si>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</si>
  <si>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</si>
  <si>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</si>
  <si>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</si>
  <si>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</si>
  <si>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</si>
  <si>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</si>
  <si>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</si>
  <si>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</si>
  <si>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</si>
  <si>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</si>
  <si>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</si>
  <si>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</si>
  <si>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</si>
  <si>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</si>
  <si>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</si>
  <si>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</si>
  <si>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</si>
  <si>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</si>
  <si>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</si>
  <si>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</si>
  <si>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</si>
  <si>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</si>
  <si>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</si>
  <si>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</si>
  <si>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</si>
  <si>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</si>
  <si>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</si>
  <si>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</si>
  <si>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</si>
  <si>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</si>
  <si>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</si>
  <si>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</si>
  <si>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</si>
  <si>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</si>
  <si>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</si>
  <si>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</si>
  <si>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</si>
  <si>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</si>
  <si>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</si>
  <si>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</si>
  <si>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</si>
  <si>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</si>
  <si>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</si>
  <si>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</si>
  <si>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</si>
  <si>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</si>
  <si>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</si>
  <si>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</si>
  <si>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</si>
  <si>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</si>
  <si>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</si>
  <si>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</si>
  <si>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</si>
  <si>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</si>
  <si>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</si>
  <si>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</si>
  <si>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</si>
  <si>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</si>
  <si>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</si>
  <si>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</si>
  <si>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</si>
  <si>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</si>
  <si>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</si>
  <si>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</si>
  <si>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</si>
  <si>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</si>
  <si>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</si>
  <si>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</si>
  <si>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</si>
  <si>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</si>
  <si>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</si>
  <si>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</si>
  <si>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</si>
  <si>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</si>
  <si>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</si>
  <si>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</si>
  <si>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</si>
  <si>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</si>
  <si>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</si>
  <si>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</si>
  <si>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</si>
  <si>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</si>
  <si>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</si>
  <si>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</si>
  <si>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</si>
  <si>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</si>
  <si>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</si>
  <si>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</si>
  <si>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</si>
  <si>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</si>
  <si>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</si>
  <si>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</si>
  <si>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</si>
  <si>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</si>
  <si>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</si>
  <si>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</si>
  <si>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</si>
  <si>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</si>
  <si>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</si>
  <si>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</si>
  <si>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</si>
  <si>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</si>
  <si>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</si>
  <si>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</si>
  <si>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</si>
  <si>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</si>
  <si>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</si>
  <si>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</si>
  <si>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</si>
  <si>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</si>
  <si>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</si>
  <si>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</si>
  <si>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</si>
  <si>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</si>
  <si>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</si>
  <si>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</si>
  <si>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</si>
  <si>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</si>
  <si>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</si>
  <si>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</si>
  <si>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</si>
  <si>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</si>
  <si>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</si>
  <si>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</si>
  <si>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</si>
  <si>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</si>
  <si>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</si>
  <si>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</si>
  <si>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</si>
  <si>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</si>
  <si>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</si>
  <si>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</si>
  <si>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</si>
  <si>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</si>
  <si>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</si>
  <si>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</si>
  <si>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</si>
  <si>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</si>
  <si>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</si>
  <si>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</si>
  <si>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</si>
  <si>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</si>
  <si>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</si>
  <si>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</si>
  <si>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</si>
  <si>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</si>
  <si>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</si>
  <si>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</si>
  <si>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</si>
  <si>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</si>
  <si>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</si>
  <si>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</si>
  <si>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</si>
  <si>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</si>
  <si>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</si>
  <si>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</si>
  <si>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</si>
  <si>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</si>
  <si>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</si>
  <si>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</si>
  <si>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</si>
  <si>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</si>
  <si>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</si>
  <si>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</si>
  <si>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</si>
  <si>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</si>
  <si>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</si>
  <si>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</si>
  <si>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</si>
  <si>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</si>
  <si>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</si>
  <si>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</si>
  <si>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</si>
  <si>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</si>
  <si>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</si>
  <si>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</si>
  <si>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</si>
  <si>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</si>
  <si>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</si>
  <si>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</si>
  <si>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</si>
  <si>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</si>
  <si>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</si>
  <si>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</si>
  <si>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</si>
  <si>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</si>
  <si>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</si>
  <si>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</si>
  <si>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</si>
  <si>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</si>
  <si>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</si>
  <si>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</si>
  <si>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</si>
  <si>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</si>
  <si>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</si>
  <si>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</si>
  <si>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</si>
  <si>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</si>
  <si>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</si>
  <si>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</si>
  <si>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</si>
  <si>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</si>
  <si>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</si>
  <si>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</si>
  <si>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</si>
  <si>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</si>
  <si>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</si>
  <si>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</si>
  <si>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</si>
  <si>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</si>
  <si>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</si>
  <si>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</si>
  <si>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</si>
  <si>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</si>
  <si>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</si>
  <si>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</si>
  <si>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</si>
  <si>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</si>
  <si>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</si>
  <si>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</si>
  <si>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</si>
  <si>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</si>
  <si>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</si>
  <si>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</si>
  <si>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</si>
  <si>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</si>
  <si>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</si>
  <si>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</si>
  <si>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</si>
  <si>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</si>
  <si>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</si>
  <si>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</si>
  <si>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</si>
  <si>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</si>
  <si>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</si>
  <si>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</si>
  <si>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</si>
  <si>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</si>
  <si>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</si>
  <si>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</si>
  <si>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</si>
  <si>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</si>
  <si>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</si>
  <si>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</si>
  <si>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</si>
  <si>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</si>
  <si>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</si>
  <si>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</si>
  <si>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</si>
  <si>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</si>
  <si>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</si>
  <si>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</si>
  <si>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</si>
  <si>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</si>
  <si>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</si>
  <si>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</si>
  <si>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</si>
  <si>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</si>
  <si>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</si>
  <si>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</si>
  <si>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</si>
  <si>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</si>
  <si>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</si>
  <si>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</si>
  <si>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</si>
  <si>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</si>
  <si>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</si>
  <si>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</si>
  <si>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</si>
  <si>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</si>
  <si>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</si>
  <si>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</si>
  <si>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</si>
  <si>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</si>
  <si>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</si>
  <si>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</si>
  <si>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</si>
  <si>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</si>
  <si>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</si>
  <si>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</si>
  <si>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</si>
  <si>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</si>
  <si>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</si>
  <si>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</si>
  <si>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</si>
  <si>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</si>
  <si>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</si>
  <si>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</si>
  <si>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</si>
  <si>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</si>
  <si>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</si>
  <si>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</si>
  <si>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</si>
  <si>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</si>
  <si>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</si>
  <si>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</si>
  <si>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</si>
  <si>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</si>
  <si>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</si>
  <si>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</si>
  <si>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</si>
  <si>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</si>
  <si>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</si>
  <si>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</si>
  <si>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</si>
  <si>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</si>
  <si>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</si>
  <si>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</si>
  <si>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</si>
  <si>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</si>
  <si>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</si>
  <si>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</si>
  <si>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</si>
  <si>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</si>
  <si>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</si>
  <si>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</si>
  <si>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</si>
  <si>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</si>
  <si>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</si>
  <si>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</si>
  <si>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</si>
  <si>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</si>
  <si>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</si>
  <si>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</si>
  <si>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</si>
  <si>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</si>
  <si>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</si>
  <si>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</si>
  <si>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</si>
  <si>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</si>
  <si>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</si>
  <si>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</si>
  <si>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</si>
  <si>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</si>
  <si>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</si>
  <si>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</si>
  <si>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</si>
  <si>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</si>
  <si>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</si>
  <si>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</si>
  <si>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</si>
  <si>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</si>
  <si>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</si>
  <si>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</si>
  <si>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</si>
  <si>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</si>
  <si>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</si>
  <si>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</si>
  <si>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</si>
  <si>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</si>
  <si>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</si>
  <si>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</si>
  <si>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</si>
  <si>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</si>
  <si>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</si>
  <si>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</si>
  <si>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</si>
  <si>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</si>
  <si>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</si>
  <si>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</si>
  <si>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</si>
  <si>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</si>
  <si>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</si>
  <si>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</si>
  <si>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</si>
  <si>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</si>
  <si>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</si>
  <si>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</si>
  <si>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</si>
  <si>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</si>
  <si>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</si>
  <si>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</si>
  <si>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</si>
  <si>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</si>
  <si>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</si>
  <si>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</si>
  <si>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</si>
  <si>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</si>
  <si>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</si>
  <si>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</si>
  <si>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</si>
  <si>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</si>
  <si>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</si>
  <si>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</si>
  <si>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</si>
  <si>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</si>
  <si>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</si>
  <si>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</si>
  <si>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</si>
  <si>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</si>
  <si>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</si>
  <si>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</si>
  <si>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</si>
  <si>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</si>
  <si>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</si>
  <si>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</si>
  <si>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</si>
  <si>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</si>
  <si>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</si>
  <si>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</si>
  <si>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</si>
  <si>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</si>
  <si>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</si>
  <si>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</si>
  <si>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</si>
  <si>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</si>
  <si>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</si>
  <si>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</si>
  <si>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</si>
  <si>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</si>
  <si>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</si>
  <si>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</si>
  <si>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</si>
  <si>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</si>
  <si>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</si>
  <si>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</si>
  <si>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</si>
  <si>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</si>
  <si>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</si>
  <si>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</si>
  <si>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</si>
  <si>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</si>
  <si>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</si>
  <si>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</si>
  <si>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</si>
  <si>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</si>
  <si>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</si>
  <si>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</si>
  <si>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</si>
  <si>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</si>
  <si>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</si>
  <si>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</si>
  <si>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</si>
  <si>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</si>
  <si>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</si>
  <si>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</si>
  <si>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</si>
  <si>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</si>
  <si>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</si>
  <si>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</si>
  <si>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</si>
  <si>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</si>
  <si>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</si>
  <si>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</si>
  <si>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</si>
  <si>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</si>
  <si>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</si>
  <si>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</si>
  <si>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</si>
  <si>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</si>
  <si>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</si>
  <si>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</si>
  <si>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</si>
  <si>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</si>
  <si>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</si>
  <si>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</si>
  <si>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</si>
  <si>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</si>
  <si>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</si>
  <si>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</si>
  <si>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</si>
  <si>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</si>
  <si>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</si>
  <si>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</si>
  <si>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</si>
  <si>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</si>
  <si>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</si>
  <si>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</si>
  <si>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</si>
  <si>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</si>
  <si>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</si>
  <si>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</si>
  <si>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</si>
  <si>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</si>
  <si>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</si>
  <si>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</si>
  <si>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</si>
  <si>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</si>
  <si>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</si>
  <si>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</si>
  <si>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</si>
  <si>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</si>
  <si>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</si>
  <si>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</si>
  <si>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</si>
  <si>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</si>
  <si>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</si>
  <si>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</si>
  <si>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</si>
  <si>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</si>
  <si>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</si>
  <si>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</si>
  <si>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</si>
  <si>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</si>
  <si>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</si>
  <si>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</si>
  <si>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</si>
  <si>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</si>
  <si>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</si>
  <si>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</si>
  <si>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</si>
  <si>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</si>
  <si>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</si>
  <si>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</si>
  <si>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</si>
  <si>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</si>
  <si>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</si>
  <si>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</si>
  <si>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</si>
  <si>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</si>
  <si>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</si>
  <si>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</si>
  <si>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</si>
  <si>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</si>
  <si>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</si>
  <si>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</si>
  <si>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</si>
  <si>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</si>
  <si>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</si>
  <si>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</si>
  <si>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</si>
  <si>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</si>
  <si>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</si>
  <si>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</si>
  <si>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</si>
  <si>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</si>
  <si>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</si>
  <si>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</si>
  <si>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</si>
  <si>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</si>
  <si>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</si>
  <si>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</si>
  <si>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</si>
  <si>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</si>
  <si>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</si>
  <si>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</si>
  <si>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</si>
  <si>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</si>
  <si>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</si>
  <si>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</si>
  <si>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</si>
  <si>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</si>
  <si>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</si>
  <si>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</si>
  <si>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</si>
  <si>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</si>
  <si>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</si>
  <si>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</si>
  <si>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</si>
  <si>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</si>
  <si>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</si>
  <si>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</si>
  <si>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</si>
  <si>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</si>
  <si>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</si>
  <si>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</si>
  <si>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</si>
  <si>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</si>
  <si>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</si>
  <si>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</si>
  <si>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</si>
  <si>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</si>
  <si>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</si>
  <si>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</si>
  <si>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</si>
  <si>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</si>
  <si>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</si>
  <si>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</si>
  <si>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</si>
  <si>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</si>
  <si>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</si>
  <si>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</si>
  <si>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</si>
  <si>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</si>
  <si>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</si>
  <si>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</si>
  <si>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</si>
  <si>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</si>
  <si>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</si>
  <si>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</si>
  <si>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</si>
  <si>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</si>
  <si>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</si>
  <si>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</si>
  <si>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</si>
  <si>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</si>
  <si>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</si>
  <si>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</si>
  <si>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</si>
  <si>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</si>
  <si>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</si>
  <si>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</si>
  <si>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</si>
  <si>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</si>
  <si>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</si>
  <si>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</si>
  <si>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</si>
  <si>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</si>
  <si>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</si>
  <si>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</si>
  <si>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</si>
  <si>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</si>
  <si>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</si>
  <si>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</si>
  <si>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</si>
  <si>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</si>
  <si>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</si>
  <si>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</si>
  <si>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</si>
  <si>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</si>
  <si>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</si>
  <si>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</si>
  <si>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</si>
  <si>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</si>
  <si>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</si>
  <si>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</si>
  <si>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</si>
  <si>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</si>
  <si>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</si>
  <si>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</si>
  <si>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</si>
  <si>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</si>
  <si>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</si>
  <si>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</si>
  <si>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</si>
  <si>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</si>
  <si>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</si>
  <si>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</si>
  <si>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</si>
  <si>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</si>
  <si>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</si>
  <si>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</si>
  <si>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</si>
  <si>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</si>
  <si>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</si>
  <si>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</si>
  <si>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</si>
  <si>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</si>
  <si>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</si>
  <si>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</si>
  <si>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</si>
  <si>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</si>
  <si>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</si>
  <si>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</si>
  <si>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</si>
  <si>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</si>
  <si>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</si>
  <si>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</si>
  <si>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</si>
  <si>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</si>
  <si>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</si>
  <si>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</si>
  <si>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</si>
  <si>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</si>
  <si>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</si>
  <si>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</si>
  <si>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</si>
  <si>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</si>
  <si>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</si>
  <si>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</si>
  <si>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</si>
  <si>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</si>
  <si>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</si>
  <si>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</si>
  <si>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</si>
  <si>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</si>
  <si>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</si>
  <si>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</si>
  <si>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</si>
  <si>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</si>
  <si>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</si>
  <si>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</si>
  <si>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</si>
  <si>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</si>
  <si>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</si>
  <si>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</si>
  <si>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</si>
  <si>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</si>
  <si>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</si>
  <si>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</si>
  <si>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</si>
  <si>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</si>
  <si>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</si>
  <si>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</si>
  <si>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</si>
  <si>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</si>
  <si>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</si>
  <si>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</si>
  <si>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</si>
  <si>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</si>
  <si>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</si>
  <si>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</si>
  <si>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</si>
  <si>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</si>
  <si>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</si>
  <si>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</si>
  <si>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</si>
  <si>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</si>
  <si>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</si>
  <si>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</si>
  <si>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</si>
  <si>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</si>
  <si>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</si>
  <si>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</si>
  <si>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</si>
  <si>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</si>
  <si>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</si>
  <si>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</si>
  <si>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</si>
  <si>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</si>
  <si>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</si>
  <si>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</si>
  <si>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</si>
  <si>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</si>
  <si>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</si>
  <si>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</si>
  <si>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</si>
  <si>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</si>
  <si>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</si>
  <si>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</si>
  <si>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</si>
  <si>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</si>
  <si>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</si>
  <si>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</si>
  <si>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</si>
  <si>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</si>
  <si>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</si>
  <si>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</si>
  <si>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</si>
  <si>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</si>
  <si>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</si>
  <si>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</si>
  <si>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</si>
  <si>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</si>
  <si>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</si>
  <si>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</si>
  <si>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</si>
  <si>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</si>
  <si>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</si>
  <si>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</si>
  <si>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</si>
  <si>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</si>
  <si>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</si>
  <si>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</si>
  <si>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</si>
  <si>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</si>
  <si>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</si>
  <si>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</si>
  <si>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</si>
  <si>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</si>
  <si>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</si>
  <si>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</si>
  <si>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</si>
  <si>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</si>
  <si>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</si>
  <si>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</si>
  <si>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</si>
  <si>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</si>
  <si>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</si>
  <si>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</si>
  <si>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</si>
  <si>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</si>
  <si>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</si>
  <si>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</si>
  <si>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</si>
  <si>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</si>
  <si>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</si>
  <si>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</si>
  <si>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</si>
  <si>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</si>
  <si>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</si>
  <si>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</si>
  <si>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</si>
  <si>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</si>
  <si>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</si>
  <si>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</si>
  <si>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</si>
  <si>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</si>
  <si>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</si>
  <si>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</si>
  <si>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</si>
  <si>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</si>
  <si>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</si>
  <si>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</si>
  <si>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</si>
  <si>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</si>
  <si>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</si>
  <si>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</si>
  <si>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</si>
  <si>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</si>
  <si>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</si>
  <si>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</si>
  <si>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</si>
  <si>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</si>
  <si>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</si>
  <si>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</si>
  <si>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</si>
  <si>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</si>
  <si>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</si>
  <si>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</si>
  <si>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</si>
  <si>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</si>
  <si>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</si>
  <si>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</si>
  <si>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</si>
  <si>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</si>
  <si>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</si>
  <si>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</si>
  <si>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</si>
  <si>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</si>
  <si>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</si>
  <si>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</si>
  <si>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</si>
  <si>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</si>
  <si>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</si>
  <si>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</si>
  <si>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</si>
  <si>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</si>
  <si>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</si>
  <si>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</si>
  <si>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</si>
  <si>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</si>
  <si>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</si>
  <si>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</si>
  <si>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</si>
  <si>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</si>
  <si>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</si>
  <si>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</si>
  <si>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</si>
  <si>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</si>
  <si>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</si>
  <si>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</si>
  <si>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</si>
  <si>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</si>
  <si>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</si>
  <si>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</si>
  <si>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</si>
  <si>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</si>
  <si>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</si>
  <si>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</si>
  <si>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</si>
  <si>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</si>
  <si>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</si>
  <si>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</si>
  <si>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</si>
  <si>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</si>
  <si>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</si>
  <si>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</si>
  <si>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</si>
  <si>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</si>
  <si>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</si>
  <si>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</si>
  <si>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</si>
  <si>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</si>
  <si>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</si>
  <si>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</si>
  <si>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</si>
  <si>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</si>
  <si>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</si>
  <si>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</si>
  <si>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</si>
  <si>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</si>
  <si>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</si>
  <si>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</si>
  <si>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</si>
  <si>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</si>
  <si>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</si>
  <si>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</si>
  <si>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</si>
  <si>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</si>
  <si>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</si>
  <si>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</si>
  <si>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</si>
  <si>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</si>
  <si>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</si>
  <si>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</si>
  <si>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</si>
  <si>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</si>
  <si>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</si>
  <si>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</si>
  <si>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</si>
  <si>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</si>
  <si>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</si>
  <si>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</si>
  <si>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</si>
  <si>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</si>
  <si>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</si>
  <si>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</si>
  <si>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</si>
  <si>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</si>
  <si>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</si>
  <si>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</si>
  <si>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</si>
  <si>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</si>
  <si>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</si>
  <si>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</si>
  <si>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</si>
  <si>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</si>
  <si>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</si>
  <si>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</si>
  <si>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</si>
  <si>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</si>
  <si>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</si>
  <si>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</si>
  <si>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</si>
  <si>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</si>
  <si>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</si>
  <si>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</si>
  <si>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</si>
  <si>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</si>
  <si>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</si>
  <si>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</si>
  <si>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</si>
  <si>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</si>
  <si>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</si>
  <si>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</si>
  <si>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</si>
  <si>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</si>
  <si>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</si>
  <si>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</si>
  <si>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</si>
  <si>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</si>
  <si>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</si>
  <si>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</si>
  <si>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</si>
  <si>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</si>
  <si>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</si>
  <si>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</si>
  <si>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</si>
  <si>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</si>
  <si>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</si>
  <si>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</si>
  <si>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</si>
  <si>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</si>
  <si>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</si>
  <si>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</si>
  <si>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</si>
  <si>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</si>
  <si>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</si>
  <si>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</si>
  <si>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</si>
  <si>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</si>
  <si>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</si>
  <si>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</si>
  <si>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</si>
  <si>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</si>
  <si>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</si>
  <si>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</si>
  <si>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</si>
  <si>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</si>
  <si>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</si>
  <si>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</si>
  <si>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</si>
  <si>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</si>
  <si>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</si>
  <si>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</si>
  <si>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</si>
  <si>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</si>
  <si>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</si>
  <si>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</si>
  <si>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</si>
  <si>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</si>
  <si>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</si>
  <si>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</si>
  <si>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</si>
  <si>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</si>
  <si>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</si>
  <si>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</si>
  <si>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</si>
  <si>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</si>
  <si>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</si>
  <si>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</si>
  <si>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</si>
  <si>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</si>
  <si>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</si>
  <si>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</si>
  <si>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</si>
  <si>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</si>
  <si>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</si>
  <si>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</si>
  <si>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</si>
  <si>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</si>
  <si>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</si>
  <si>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</si>
  <si>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</si>
  <si>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</si>
  <si>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</si>
  <si>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</si>
  <si>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</si>
  <si>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</si>
  <si>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</si>
  <si>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</si>
  <si>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</si>
  <si>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</si>
  <si>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</si>
  <si>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</si>
  <si>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</si>
  <si>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</si>
  <si>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</si>
  <si>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</si>
  <si>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</si>
  <si>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</si>
  <si>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</si>
  <si>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</si>
  <si>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</si>
  <si>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</si>
  <si>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</si>
  <si>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</si>
  <si>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</si>
  <si>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</si>
  <si>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</si>
  <si>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</si>
  <si>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</si>
  <si>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</si>
  <si>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</si>
  <si>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</si>
  <si>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</si>
  <si>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</si>
  <si>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</si>
  <si>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</si>
  <si>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</si>
  <si>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</si>
  <si>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</si>
  <si>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</si>
  <si>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</si>
  <si>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</si>
  <si>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</si>
  <si>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</si>
  <si>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</si>
  <si>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</si>
  <si>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</si>
  <si>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</si>
  <si>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</si>
  <si>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</si>
  <si>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</si>
  <si>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</si>
  <si>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</si>
  <si>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</si>
  <si>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</si>
  <si>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</si>
  <si>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</si>
  <si>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</si>
  <si>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</si>
  <si>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</si>
  <si>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</si>
  <si>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</si>
  <si>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</si>
  <si>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</si>
  <si>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</si>
  <si>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</si>
  <si>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</si>
  <si>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</si>
  <si>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</si>
  <si>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</si>
  <si>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</si>
  <si>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</si>
  <si>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</si>
  <si>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</si>
  <si>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</si>
  <si>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</si>
  <si>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</si>
  <si>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</si>
  <si>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</si>
  <si>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</si>
  <si>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</si>
  <si>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</si>
  <si>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</si>
  <si>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</si>
  <si>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</si>
  <si>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</si>
  <si>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</si>
  <si>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</si>
  <si>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</si>
  <si>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</si>
  <si>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</si>
  <si>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</si>
  <si>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</si>
  <si>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</si>
  <si>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</si>
  <si>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</si>
  <si>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</si>
  <si>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</si>
  <si>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</si>
  <si>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</si>
  <si>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</si>
  <si>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</si>
  <si>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</si>
  <si>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</si>
  <si>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</si>
  <si>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</si>
  <si>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</si>
  <si>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</si>
  <si>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</si>
  <si>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</si>
  <si>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</si>
  <si>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</si>
  <si>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</si>
  <si>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</si>
  <si>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</si>
  <si>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</si>
  <si>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</si>
  <si>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</si>
  <si>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</si>
  <si>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</si>
  <si>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</si>
  <si>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</si>
  <si>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</si>
  <si>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</si>
  <si>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</si>
  <si>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</si>
  <si>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</si>
  <si>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</si>
  <si>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</si>
  <si>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</si>
  <si>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</si>
  <si>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</si>
  <si>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</si>
  <si>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</si>
  <si>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</si>
  <si>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</si>
  <si>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</si>
  <si>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</si>
  <si>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</si>
  <si>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</si>
  <si>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</si>
  <si>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</si>
  <si>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</si>
  <si>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</si>
  <si>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</si>
  <si>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</si>
  <si>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</si>
  <si>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</si>
  <si>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</si>
  <si>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</si>
  <si>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</si>
  <si>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</si>
  <si>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</si>
  <si>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</si>
  <si>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</si>
  <si>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</si>
  <si>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</si>
  <si>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</si>
  <si>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</si>
  <si>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</si>
  <si>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</si>
  <si>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</si>
  <si>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</si>
  <si>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</si>
  <si>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</si>
  <si>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</si>
  <si>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</si>
  <si>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</si>
  <si>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</si>
  <si>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</si>
  <si>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</si>
  <si>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</si>
  <si>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</si>
  <si>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</si>
  <si>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</si>
  <si>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</si>
  <si>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</si>
  <si>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</si>
  <si>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</si>
  <si>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</si>
  <si>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</si>
  <si>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</si>
  <si>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</si>
  <si>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</si>
  <si>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</si>
  <si>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</si>
  <si>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</si>
  <si>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</si>
  <si>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</si>
  <si>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</si>
  <si>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</si>
  <si>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</si>
  <si>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</si>
  <si>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</si>
  <si>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</si>
  <si>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</si>
  <si>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</si>
  <si>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</si>
  <si>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</si>
  <si>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</si>
  <si>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</si>
  <si>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</si>
  <si>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</si>
  <si>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</si>
  <si>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</si>
  <si>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</si>
  <si>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</si>
  <si>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</si>
  <si>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</si>
  <si>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</si>
  <si>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</si>
  <si>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</si>
  <si>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</si>
  <si>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</si>
  <si>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</si>
  <si>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</si>
  <si>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</si>
  <si>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</si>
  <si>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</si>
  <si>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</si>
  <si>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</si>
  <si>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</si>
  <si>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</si>
  <si>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</si>
  <si>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</si>
  <si>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</si>
  <si>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</si>
  <si>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</si>
  <si>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</si>
  <si>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</si>
  <si>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</si>
  <si>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</si>
  <si>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</si>
  <si>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</si>
  <si>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</si>
  <si>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</si>
  <si>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</si>
  <si>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</si>
  <si>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</si>
  <si>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</si>
  <si>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</si>
  <si>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</si>
  <si>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</si>
  <si>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</si>
  <si>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</si>
  <si>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</si>
  <si>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</si>
  <si>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</si>
  <si>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</si>
  <si>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</si>
  <si>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</si>
  <si>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</si>
  <si>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</si>
  <si>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</si>
  <si>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</si>
  <si>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</si>
  <si>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</si>
  <si>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</si>
  <si>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</si>
  <si>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</si>
  <si>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</si>
  <si>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</si>
  <si>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</si>
  <si>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</si>
  <si>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</si>
  <si>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</si>
  <si>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</si>
  <si>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</si>
  <si>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</si>
  <si>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</si>
  <si>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</si>
  <si>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</si>
  <si>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</si>
  <si>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</si>
  <si>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</si>
  <si>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</si>
  <si>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</si>
  <si>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</si>
  <si>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</si>
  <si>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</si>
  <si>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</si>
  <si>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</si>
  <si>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</si>
  <si>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</si>
  <si>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</si>
  <si>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</si>
  <si>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</si>
  <si>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</si>
  <si>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</si>
  <si>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</si>
  <si>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</si>
  <si>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</si>
  <si>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</si>
  <si>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</si>
  <si>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</si>
  <si>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</si>
  <si>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</si>
  <si>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</si>
  <si>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</si>
  <si>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</si>
  <si>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</si>
  <si>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</si>
  <si>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</si>
  <si>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</si>
  <si>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</si>
  <si>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</si>
  <si>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</si>
  <si>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</si>
  <si>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</si>
  <si>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</si>
  <si>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</si>
  <si>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</si>
  <si>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</si>
  <si>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</si>
  <si>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</si>
  <si>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</si>
  <si>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</si>
  <si>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</si>
  <si>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</si>
  <si>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</si>
  <si>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</si>
  <si>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</si>
  <si>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</si>
  <si>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</si>
  <si>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</si>
  <si>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</si>
  <si>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</si>
  <si>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</si>
  <si>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</si>
  <si>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</si>
  <si>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</si>
  <si>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</si>
  <si>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</si>
  <si>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</si>
  <si>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</si>
  <si>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</si>
  <si>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</si>
  <si>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</si>
  <si>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</si>
  <si>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</si>
  <si>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</si>
  <si>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</si>
  <si>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</si>
  <si>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</si>
  <si>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</si>
  <si>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</si>
  <si>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</si>
  <si>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</si>
  <si>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</si>
  <si>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</si>
  <si>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</si>
  <si>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</si>
  <si>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</si>
  <si>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</si>
  <si>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</si>
  <si>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</si>
  <si>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</si>
  <si>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</si>
  <si>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</si>
  <si>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</si>
  <si>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</si>
  <si>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</si>
  <si>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</si>
  <si>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</si>
  <si>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</si>
  <si>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</si>
  <si>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</si>
  <si>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</si>
  <si>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</si>
  <si>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</si>
  <si>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</si>
  <si>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</si>
  <si>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</si>
  <si>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</si>
  <si>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</si>
  <si>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</si>
  <si>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</si>
  <si>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</si>
  <si>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</si>
  <si>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</si>
  <si>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</si>
  <si>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</si>
  <si>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</si>
  <si>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</si>
  <si>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</si>
  <si>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</si>
  <si>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</si>
  <si>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</si>
  <si>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</si>
  <si>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</si>
  <si>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</si>
  <si>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</si>
  <si>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</si>
  <si>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</si>
  <si>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</si>
  <si>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</si>
  <si>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</si>
  <si>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</si>
  <si>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</si>
  <si>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</si>
  <si>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</si>
  <si>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</si>
  <si>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</si>
  <si>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</si>
  <si>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</si>
  <si>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</si>
  <si>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</si>
  <si>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</si>
  <si>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</si>
  <si>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</si>
  <si>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</si>
  <si>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</si>
  <si>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</si>
  <si>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</si>
  <si>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</si>
  <si>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</si>
  <si>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</si>
  <si>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</si>
  <si>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</si>
  <si>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</si>
  <si>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</si>
  <si>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</si>
  <si>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</si>
  <si>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</si>
  <si>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</si>
  <si>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</si>
  <si>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</si>
  <si>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</si>
  <si>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</si>
  <si>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</si>
  <si>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</si>
  <si>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</si>
  <si>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</si>
  <si>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</si>
  <si>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</si>
  <si>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</si>
  <si>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</si>
  <si>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</si>
  <si>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</si>
  <si>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</si>
  <si>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</si>
  <si>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</si>
  <si>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</si>
  <si>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</si>
  <si>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</si>
  <si>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</si>
  <si>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</si>
  <si>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</si>
  <si>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</si>
  <si>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</si>
  <si>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</si>
  <si>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</si>
  <si>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</si>
  <si>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</si>
  <si>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</si>
  <si>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</si>
  <si>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</si>
  <si>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</si>
  <si>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</si>
  <si>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</si>
  <si>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</si>
  <si>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</si>
  <si>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</si>
  <si>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</si>
  <si>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</si>
  <si>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</si>
  <si>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</si>
  <si>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</si>
  <si>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</si>
  <si>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</si>
  <si>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</si>
  <si>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</si>
  <si>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</si>
  <si>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</si>
  <si>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</si>
  <si>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</si>
  <si>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</si>
  <si>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</si>
  <si>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</si>
  <si>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</si>
  <si>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</si>
  <si>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</si>
  <si>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</si>
  <si>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</si>
  <si>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</si>
  <si>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</si>
  <si>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</si>
  <si>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</si>
  <si>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</si>
  <si>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</si>
  <si>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</si>
  <si>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</si>
  <si>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</si>
  <si>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</si>
  <si>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</si>
  <si>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</si>
  <si>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</si>
  <si>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</si>
  <si>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</si>
  <si>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</si>
  <si>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</si>
  <si>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</si>
  <si>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</si>
  <si>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</si>
  <si>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</si>
  <si>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</si>
  <si>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</si>
  <si>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</si>
  <si>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</si>
  <si>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</si>
  <si>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</si>
  <si>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</si>
  <si>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</si>
  <si>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</si>
  <si>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</si>
  <si>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</si>
  <si>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</si>
  <si>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</si>
  <si>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</si>
  <si>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</si>
  <si>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</si>
  <si>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</si>
  <si>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</si>
  <si>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</si>
  <si>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</si>
  <si>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</si>
  <si>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</si>
  <si>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</si>
  <si>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</si>
  <si>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</si>
  <si>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</si>
  <si>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</si>
  <si>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</si>
  <si>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</si>
  <si>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</si>
  <si>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</si>
  <si>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</si>
  <si>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</si>
  <si>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</si>
  <si>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</si>
  <si>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</si>
  <si>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</si>
  <si>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</si>
  <si>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</si>
  <si>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</si>
  <si>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</si>
  <si>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</si>
  <si>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</si>
  <si>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</si>
  <si>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</si>
  <si>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</si>
  <si>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</si>
  <si>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</si>
  <si>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</si>
  <si>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</si>
  <si>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</si>
  <si>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</si>
  <si>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</si>
  <si>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</si>
  <si>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</si>
  <si>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</si>
  <si>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</si>
  <si>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</si>
  <si>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</si>
  <si>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</si>
  <si>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</si>
  <si>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</si>
  <si>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</si>
  <si>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</si>
  <si>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</si>
  <si>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</si>
  <si>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</si>
  <si>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</si>
  <si>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</si>
  <si>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</si>
  <si>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</si>
  <si>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</si>
  <si>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</si>
  <si>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</si>
  <si>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</si>
  <si>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</si>
  <si>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</si>
  <si>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</si>
  <si>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</si>
  <si>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</si>
  <si>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</si>
  <si>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</si>
  <si>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</si>
  <si>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</si>
  <si>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</si>
  <si>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</si>
  <si>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</si>
  <si>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</si>
  <si>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</si>
  <si>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</si>
  <si>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</si>
  <si>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</si>
  <si>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</si>
  <si>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</si>
  <si>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</si>
  <si>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</si>
  <si>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</si>
  <si>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</si>
  <si>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</si>
  <si>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</si>
  <si>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</si>
  <si>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</si>
  <si>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</si>
  <si>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</si>
  <si>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</si>
  <si>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</si>
  <si>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</si>
  <si>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</si>
  <si>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</si>
  <si>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</si>
  <si>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</si>
  <si>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</si>
  <si>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</si>
  <si>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</si>
  <si>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</si>
  <si>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</si>
  <si>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</si>
  <si>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</si>
  <si>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</si>
  <si>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</si>
  <si>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</si>
  <si>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</si>
  <si>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</si>
  <si>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</si>
  <si>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</si>
  <si>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</si>
  <si>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</si>
  <si>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</si>
  <si>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</si>
  <si>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</si>
  <si>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</si>
  <si>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</si>
  <si>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</si>
  <si>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</si>
  <si>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</si>
  <si>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</si>
  <si>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</si>
  <si>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</si>
  <si>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</si>
  <si>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</si>
  <si>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</si>
  <si>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</si>
  <si>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</si>
  <si>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</si>
  <si>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</si>
  <si>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</si>
  <si>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</si>
  <si>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</si>
  <si>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</si>
  <si>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</si>
  <si>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</si>
  <si>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</si>
  <si>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</si>
  <si>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</si>
  <si>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</si>
  <si>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</si>
  <si>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</si>
  <si>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</si>
  <si>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</si>
  <si>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</si>
  <si>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</si>
  <si>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</si>
  <si>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</si>
  <si>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</si>
  <si>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</si>
  <si>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</si>
  <si>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</si>
  <si>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</si>
  <si>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</si>
  <si>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</si>
  <si>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</si>
  <si>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</si>
  <si>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</si>
  <si>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</si>
  <si>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</si>
  <si>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</si>
  <si>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</si>
  <si>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</si>
  <si>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</si>
  <si>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</si>
  <si>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</si>
  <si>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</si>
  <si>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</si>
  <si>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</si>
  <si>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</si>
  <si>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</si>
  <si>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</si>
  <si>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</si>
  <si>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</si>
  <si>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</si>
  <si>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</si>
  <si>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</si>
  <si>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</si>
  <si>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</si>
  <si>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</si>
  <si>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</si>
  <si>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</si>
  <si>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</si>
  <si>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</si>
  <si>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</si>
  <si>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</si>
  <si>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</si>
  <si>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</si>
  <si>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</si>
  <si>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</si>
  <si>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</si>
  <si>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</si>
  <si>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</si>
  <si>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</si>
  <si>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</si>
  <si>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</si>
  <si>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</si>
  <si>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</si>
  <si>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</si>
  <si>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</si>
  <si>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</si>
  <si>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</si>
  <si>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</si>
  <si>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</si>
  <si>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</si>
  <si>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</si>
  <si>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</si>
  <si>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</si>
  <si>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</si>
  <si>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</si>
  <si>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</si>
  <si>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</si>
  <si>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</si>
  <si>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</si>
  <si>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</si>
  <si>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</si>
  <si>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</si>
  <si>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</si>
  <si>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</si>
  <si>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</si>
  <si>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</si>
  <si>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</si>
  <si>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</si>
  <si>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</si>
  <si>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</si>
  <si>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</si>
  <si>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</si>
  <si>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</si>
  <si>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</si>
  <si>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</si>
  <si>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</si>
  <si>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</si>
  <si>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</si>
  <si>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</si>
  <si>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</si>
  <si>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</si>
  <si>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</si>
  <si>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</si>
  <si>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</si>
  <si>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</si>
  <si>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</si>
  <si>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</si>
  <si>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</si>
  <si>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</si>
  <si>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</si>
  <si>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</si>
  <si>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</si>
  <si>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</si>
  <si>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</si>
  <si>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</si>
  <si>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</si>
  <si>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</si>
  <si>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</si>
  <si>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</si>
  <si>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</si>
  <si>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</si>
  <si>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</si>
  <si>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</si>
  <si>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</si>
  <si>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</si>
  <si>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</si>
  <si>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</si>
  <si>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</si>
  <si>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</si>
  <si>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</si>
  <si>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</si>
  <si>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</si>
  <si>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</si>
  <si>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</si>
  <si>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</si>
  <si>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</si>
  <si>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</si>
  <si>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</si>
  <si>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</si>
  <si>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</si>
  <si>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</si>
  <si>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</si>
  <si>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</si>
  <si>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</si>
  <si>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</si>
  <si>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</si>
  <si>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</si>
  <si>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</si>
  <si>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</si>
  <si>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</si>
  <si>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</si>
  <si>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</si>
  <si>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</si>
  <si>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</si>
  <si>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</si>
  <si>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</si>
  <si>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</si>
  <si>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</si>
  <si>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</si>
  <si>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</si>
  <si>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</si>
  <si>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</si>
  <si>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</si>
  <si>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</si>
  <si>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</si>
  <si>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</si>
  <si>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</si>
  <si>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</si>
  <si>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</si>
  <si>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</si>
  <si>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</si>
  <si>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</si>
  <si>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</si>
  <si>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</si>
  <si>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</si>
  <si>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</si>
  <si>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</si>
  <si>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</si>
  <si>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</si>
  <si>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</si>
  <si>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</si>
  <si>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</si>
  <si>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</si>
  <si>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</si>
  <si>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</si>
  <si>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</si>
  <si>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</si>
  <si>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</si>
  <si>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</si>
  <si>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</si>
  <si>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</si>
  <si>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</si>
  <si>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</si>
  <si>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</si>
  <si>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</si>
  <si>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</si>
  <si>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</si>
  <si>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</si>
  <si>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</si>
  <si>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</si>
  <si>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</si>
  <si>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</si>
  <si>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</si>
  <si>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</si>
  <si>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</si>
  <si>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</si>
  <si>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</si>
  <si>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</si>
  <si>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</si>
  <si>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</si>
  <si>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</si>
  <si>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</si>
  <si>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</si>
  <si>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</si>
  <si>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</si>
  <si>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</si>
  <si>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</si>
  <si>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</si>
  <si>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</si>
  <si>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</si>
  <si>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</si>
  <si>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</si>
  <si>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</si>
  <si>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</si>
  <si>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</si>
  <si>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</si>
  <si>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</si>
  <si>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</si>
  <si>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</si>
  <si>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</si>
  <si>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</si>
  <si>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</si>
  <si>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</si>
  <si>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</si>
  <si>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</si>
  <si>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</si>
  <si>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</si>
  <si>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</si>
  <si>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</si>
  <si>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</si>
  <si>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</si>
  <si>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</si>
  <si>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</si>
  <si>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</si>
  <si>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</si>
  <si>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</si>
  <si>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</si>
  <si>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</si>
  <si>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</si>
  <si>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</si>
  <si>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</si>
  <si>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</si>
  <si>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</si>
  <si>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</si>
  <si>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</si>
  <si>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</si>
  <si>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</si>
  <si>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</si>
  <si>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</si>
  <si>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</si>
  <si>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</si>
  <si>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</si>
  <si>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</si>
  <si>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</si>
  <si>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</si>
  <si>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</si>
  <si>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</si>
  <si>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</si>
  <si>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</si>
  <si>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</si>
  <si>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</si>
  <si>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</si>
  <si>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</si>
  <si>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</si>
  <si>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</si>
  <si>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</si>
  <si>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</si>
  <si>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</si>
  <si>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</si>
  <si>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</si>
  <si>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</si>
  <si>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</si>
  <si>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</si>
  <si>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</si>
  <si>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</si>
  <si>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</si>
  <si>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</si>
  <si>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</si>
  <si>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</si>
  <si>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</si>
  <si>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</si>
  <si>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</si>
  <si>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</si>
  <si>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</si>
  <si>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</si>
  <si>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</si>
  <si>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</si>
  <si>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</si>
  <si>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</si>
  <si>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</si>
  <si>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</si>
  <si>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</si>
  <si>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</si>
  <si>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</si>
  <si>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</si>
  <si>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</si>
  <si>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</si>
  <si>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</si>
  <si>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</si>
  <si>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</si>
  <si>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</si>
  <si>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</si>
  <si>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</si>
  <si>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</si>
  <si>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</si>
  <si>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</si>
  <si>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</si>
  <si>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</si>
  <si>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</si>
  <si>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</si>
  <si>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</si>
  <si>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</si>
  <si>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</si>
  <si>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</si>
  <si>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</si>
  <si>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</si>
  <si>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</si>
  <si>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</si>
  <si>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</si>
  <si>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</si>
  <si>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</si>
  <si>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</si>
  <si>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</si>
  <si>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</si>
  <si>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</si>
  <si>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</si>
  <si>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</si>
  <si>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</si>
  <si>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</si>
  <si>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</si>
  <si>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</si>
  <si>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</si>
  <si>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</si>
  <si>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</si>
  <si>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</si>
  <si>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</si>
  <si>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</si>
  <si>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</si>
  <si>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</si>
  <si>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</si>
  <si>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</si>
  <si>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</si>
  <si>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</si>
  <si>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</si>
  <si>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</si>
  <si>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</si>
  <si>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</si>
  <si>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</si>
  <si>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</si>
  <si>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</si>
  <si>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</si>
  <si>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</si>
  <si>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</si>
  <si>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</si>
  <si>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</si>
  <si>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</si>
  <si>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</si>
  <si>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</si>
  <si>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</si>
  <si>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</si>
  <si>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</si>
  <si>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</si>
  <si>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</si>
  <si>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</si>
  <si>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</si>
  <si>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</si>
  <si>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</si>
  <si>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</si>
  <si>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</si>
  <si>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</si>
  <si>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</si>
  <si>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</si>
  <si>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</si>
  <si>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</si>
  <si>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</si>
  <si>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</si>
  <si>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</si>
  <si>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</si>
  <si>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</si>
  <si>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</si>
  <si>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</si>
  <si>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</si>
  <si>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</si>
  <si>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</si>
  <si>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</si>
  <si>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</si>
  <si>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</si>
  <si>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</si>
  <si>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</si>
  <si>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</si>
  <si>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</si>
  <si>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</si>
  <si>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</si>
  <si>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</si>
  <si>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</si>
  <si>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</si>
  <si>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</si>
  <si>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</si>
  <si>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</si>
  <si>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</si>
  <si>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</si>
  <si>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</si>
  <si>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</si>
  <si>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</si>
  <si>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</si>
  <si>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</si>
  <si>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</si>
  <si>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</si>
  <si>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</si>
  <si>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</si>
  <si>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</si>
  <si>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</si>
  <si>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</si>
  <si>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</si>
  <si>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</si>
  <si>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</si>
  <si>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</si>
  <si>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</si>
  <si>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</si>
  <si>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</si>
  <si>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</si>
  <si>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</si>
  <si>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</si>
  <si>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</si>
  <si>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</si>
  <si>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</si>
  <si>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</si>
  <si>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</si>
  <si>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</si>
  <si>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</si>
  <si>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</si>
  <si>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</si>
  <si>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</si>
  <si>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</si>
  <si>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</si>
  <si>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</si>
  <si>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</si>
  <si>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</si>
  <si>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</si>
  <si>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</si>
  <si>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</si>
  <si>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</si>
  <si>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</si>
  <si>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</si>
  <si>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</si>
  <si>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</si>
  <si>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</si>
  <si>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</si>
  <si>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</si>
  <si>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</si>
  <si>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</si>
  <si>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</si>
  <si>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</si>
  <si>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</si>
  <si>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</si>
  <si>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</si>
  <si>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</si>
  <si>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</si>
  <si>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</si>
  <si>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</si>
  <si>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</si>
  <si>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</si>
  <si>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</si>
  <si>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</si>
  <si>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</si>
  <si>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</si>
  <si>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</si>
  <si>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</si>
  <si>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</si>
  <si>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</si>
  <si>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</si>
  <si>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</si>
  <si>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</si>
  <si>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</si>
  <si>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</si>
  <si>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</si>
  <si>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</si>
  <si>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</si>
  <si>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</si>
  <si>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</si>
  <si>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</si>
  <si>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</si>
  <si>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</si>
  <si>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</si>
  <si>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</si>
  <si>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</si>
  <si>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</si>
  <si>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</si>
  <si>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</si>
  <si>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</si>
  <si>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</si>
  <si>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</si>
  <si>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</si>
  <si>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</si>
  <si>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</si>
  <si>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</si>
  <si>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</si>
  <si>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</si>
  <si>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</si>
  <si>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</si>
  <si>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</si>
  <si>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</si>
  <si>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</si>
  <si>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</si>
  <si>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</si>
  <si>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</si>
  <si>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</si>
  <si>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</si>
  <si>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</si>
  <si>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</si>
  <si>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</si>
  <si>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</si>
  <si>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</si>
  <si>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</si>
  <si>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</si>
  <si>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</si>
  <si>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</si>
  <si>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</si>
  <si>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</si>
  <si>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</si>
  <si>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</si>
  <si>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</si>
  <si>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</si>
  <si>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</si>
  <si>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</si>
  <si>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</si>
  <si>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</si>
  <si>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</si>
  <si>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</si>
  <si>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</si>
  <si>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</si>
  <si>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</si>
  <si>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</si>
  <si>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</si>
  <si>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</si>
  <si>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</si>
  <si>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</si>
  <si>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</si>
  <si>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</si>
  <si>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</si>
  <si>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</si>
  <si>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</si>
  <si>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</si>
  <si>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</si>
  <si>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</si>
  <si>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</si>
  <si>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</si>
  <si>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</si>
  <si>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</si>
  <si>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</si>
  <si>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</si>
  <si>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</si>
  <si>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</si>
  <si>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</si>
  <si>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</si>
  <si>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</si>
  <si>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</si>
  <si>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</si>
  <si>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</si>
  <si>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</si>
  <si>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</si>
  <si>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</si>
  <si>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</si>
  <si>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</si>
  <si>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</si>
  <si>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</si>
  <si>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</si>
  <si>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</si>
  <si>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</si>
  <si>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</si>
  <si>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</si>
  <si>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</si>
  <si>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</si>
  <si>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</si>
  <si>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</si>
  <si>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</si>
  <si>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</si>
  <si>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</si>
  <si>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</si>
  <si>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</si>
  <si>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</si>
  <si>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</si>
  <si>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</si>
  <si>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</si>
  <si>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</si>
  <si>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</si>
  <si>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</si>
  <si>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</si>
  <si>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</si>
  <si>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</si>
  <si>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</si>
  <si>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</si>
  <si>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</si>
  <si>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</si>
  <si>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</si>
  <si>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</si>
  <si>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</si>
  <si>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</si>
  <si>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</si>
  <si>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</si>
  <si>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</si>
  <si>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</si>
  <si>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</si>
  <si>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</si>
  <si>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</si>
  <si>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</si>
  <si>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</si>
  <si>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</si>
  <si>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</si>
  <si>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</si>
  <si>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</si>
  <si>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</si>
  <si>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</si>
  <si>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</si>
  <si>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</si>
  <si>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</si>
  <si>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</si>
  <si>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</si>
  <si>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</si>
  <si>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</si>
  <si>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</si>
  <si>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</si>
  <si>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</si>
  <si>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</si>
  <si>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</si>
  <si>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</si>
  <si>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</si>
  <si>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</si>
  <si>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</si>
  <si>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</si>
  <si>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</si>
  <si>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</si>
  <si>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</si>
  <si>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</si>
  <si>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</si>
  <si>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</si>
  <si>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</si>
  <si>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</si>
  <si>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</si>
  <si>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</si>
  <si>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</si>
  <si>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</si>
  <si>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</si>
  <si>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</si>
  <si>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</si>
  <si>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</si>
  <si>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</si>
  <si>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</si>
  <si>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</si>
  <si>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</si>
  <si>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</si>
  <si>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</si>
  <si>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</si>
  <si>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</si>
  <si>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</si>
  <si>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</si>
  <si>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</si>
  <si>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</si>
  <si>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</si>
  <si>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</si>
  <si>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</si>
  <si>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</si>
  <si>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</si>
  <si>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</si>
  <si>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</si>
  <si>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</si>
  <si>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</si>
  <si>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</si>
  <si>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</si>
  <si>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</si>
  <si>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</si>
  <si>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</si>
  <si>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</si>
  <si>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</si>
  <si>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</si>
  <si>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</si>
  <si>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</si>
  <si>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</si>
  <si>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</si>
  <si>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</si>
  <si>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</si>
  <si>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</si>
  <si>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</si>
  <si>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</si>
  <si>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</si>
  <si>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</si>
  <si>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</si>
  <si>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</si>
  <si>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</si>
  <si>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</si>
  <si>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</si>
  <si>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</si>
  <si>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</si>
  <si>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</si>
  <si>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</si>
  <si>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</si>
  <si>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</si>
  <si>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</si>
  <si>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</si>
  <si>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</si>
  <si>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</si>
  <si>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</si>
  <si>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</si>
  <si>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</si>
  <si>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</si>
  <si>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</si>
  <si>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</si>
  <si>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</si>
  <si>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</si>
  <si>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</si>
  <si>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</si>
  <si>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</si>
  <si>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</si>
  <si>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</si>
  <si>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</si>
  <si>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</si>
  <si>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</si>
  <si>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</si>
  <si>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</si>
  <si>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</si>
  <si>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</si>
  <si>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</si>
  <si>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</si>
  <si>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</si>
  <si>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</si>
  <si>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</si>
  <si>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</si>
  <si>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</si>
  <si>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</si>
  <si>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</si>
  <si>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</si>
  <si>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</si>
  <si>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</si>
  <si>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</si>
  <si>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</si>
  <si>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</si>
  <si>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</si>
  <si>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</si>
  <si>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</si>
  <si>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</si>
  <si>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</si>
  <si>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</si>
  <si>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</si>
  <si>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</si>
  <si>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</si>
  <si>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</si>
  <si>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</si>
  <si>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</si>
  <si>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</si>
  <si>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</si>
  <si>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</si>
  <si>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</si>
  <si>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</si>
  <si>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</si>
  <si>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</si>
  <si>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</si>
  <si>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</si>
  <si>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</si>
  <si>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</si>
  <si>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</si>
  <si>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</si>
  <si>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</si>
  <si>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</si>
  <si>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</si>
  <si>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</si>
  <si>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</si>
  <si>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</si>
  <si>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</si>
  <si>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</si>
  <si>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</si>
  <si>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</si>
  <si>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</si>
  <si>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</si>
  <si>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</si>
  <si>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</si>
  <si>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</si>
  <si>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</si>
  <si>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</si>
  <si>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</si>
  <si>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</si>
  <si>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</si>
  <si>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</si>
  <si>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</si>
  <si>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</si>
  <si>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</si>
  <si>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</si>
  <si>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</si>
  <si>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</si>
  <si>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</si>
  <si>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</si>
  <si>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</si>
  <si>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</si>
  <si>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</si>
  <si>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</si>
  <si>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</si>
  <si>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</si>
  <si>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</si>
  <si>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</si>
  <si>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</si>
  <si>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</si>
  <si>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</si>
  <si>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</si>
  <si>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</si>
  <si>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</si>
  <si>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</si>
  <si>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</si>
  <si>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</si>
  <si>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</si>
  <si>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</si>
  <si>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</si>
  <si>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</si>
  <si>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</si>
  <si>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</si>
  <si>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</si>
  <si>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</si>
  <si>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</si>
  <si>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</si>
  <si>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</si>
  <si>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</si>
  <si>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</si>
  <si>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</si>
  <si>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</si>
  <si>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</si>
  <si>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</si>
  <si>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</si>
  <si>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</si>
  <si>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</si>
  <si>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</si>
  <si>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</si>
  <si>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</si>
  <si>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</si>
  <si>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</si>
  <si>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</si>
  <si>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</si>
  <si>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</si>
  <si>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</si>
  <si>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</si>
  <si>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</si>
  <si>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</si>
  <si>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</si>
  <si>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</si>
  <si>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</si>
  <si>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</si>
  <si>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</si>
  <si>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</si>
  <si>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</si>
  <si>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</si>
  <si>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</si>
  <si>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</si>
  <si>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</si>
  <si>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</si>
  <si>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</si>
  <si>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</si>
  <si>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</si>
  <si>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</si>
  <si>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</si>
  <si>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</si>
  <si>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</si>
  <si>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</si>
  <si>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</si>
  <si>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</si>
  <si>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</si>
  <si>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</si>
  <si>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</si>
  <si>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</si>
  <si>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</si>
  <si>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</si>
  <si>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</si>
  <si>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</si>
  <si>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</si>
  <si>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</si>
  <si>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</si>
  <si>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</si>
  <si>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</si>
  <si>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</si>
  <si>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</si>
  <si>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</si>
  <si>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</si>
  <si>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</si>
  <si>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</si>
  <si>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</si>
  <si>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</si>
  <si>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</si>
  <si>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</si>
  <si>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</si>
  <si>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</si>
  <si>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</si>
  <si>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</si>
  <si>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</si>
  <si>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</si>
  <si>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</si>
  <si>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</si>
  <si>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</si>
  <si>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</si>
  <si>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</si>
  <si>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</si>
  <si>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</si>
  <si>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</si>
  <si>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</si>
  <si>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</si>
  <si>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</si>
  <si>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</si>
  <si>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</si>
  <si>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</si>
  <si>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</si>
  <si>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</si>
  <si>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</si>
  <si>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</si>
  <si>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</si>
  <si>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</si>
  <si>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</si>
  <si>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</si>
  <si>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</si>
  <si>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</si>
  <si>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</si>
  <si>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</si>
  <si>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</si>
  <si>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</si>
  <si>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</si>
  <si>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</si>
  <si>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</si>
  <si>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</si>
  <si>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</si>
  <si>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</si>
  <si>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</si>
  <si>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</si>
  <si>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</si>
  <si>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</si>
  <si>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</si>
  <si>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</si>
  <si>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</si>
  <si>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</si>
  <si>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</si>
  <si>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</si>
  <si>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</si>
  <si>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</si>
  <si>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</si>
  <si>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</si>
  <si>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</si>
  <si>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</si>
  <si>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</si>
  <si>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</si>
  <si>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</si>
  <si>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</si>
  <si>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</si>
  <si>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</si>
  <si>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</si>
  <si>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</si>
  <si>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</si>
  <si>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</si>
  <si>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</si>
  <si>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</si>
  <si>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</si>
  <si>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</si>
  <si>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</si>
  <si>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</si>
  <si>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</si>
  <si>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</si>
  <si>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</si>
  <si>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</si>
  <si>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</si>
  <si>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</si>
  <si>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</si>
  <si>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</si>
  <si>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</si>
  <si>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</si>
  <si>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</si>
  <si>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</si>
  <si>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</si>
  <si>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</si>
  <si>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</si>
  <si>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</si>
  <si>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</si>
  <si>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</si>
  <si>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</si>
  <si>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</si>
  <si>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</si>
  <si>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</si>
  <si>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</si>
  <si>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</si>
  <si>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</si>
  <si>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</si>
  <si>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</si>
  <si>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</si>
  <si>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</si>
  <si>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</si>
  <si>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</si>
  <si>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</si>
  <si>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</si>
  <si>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</si>
  <si>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</si>
  <si>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</si>
  <si>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</si>
  <si>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</si>
  <si>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</si>
  <si>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</si>
  <si>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</si>
  <si>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</si>
  <si>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</si>
  <si>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</si>
  <si>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</si>
  <si>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</si>
  <si>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</si>
  <si>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</si>
  <si>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</si>
  <si>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</si>
  <si>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</si>
  <si>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</si>
  <si>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</si>
  <si>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</si>
  <si>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</si>
  <si>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</si>
  <si>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</si>
  <si>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</si>
  <si>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</si>
  <si>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</si>
  <si>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</si>
  <si>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</si>
  <si>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</si>
  <si>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</si>
  <si>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</si>
  <si>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</si>
  <si>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</si>
  <si>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</si>
  <si>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</si>
  <si>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</si>
  <si>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</si>
  <si>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</si>
  <si>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</si>
  <si>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</si>
  <si>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</si>
  <si>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</si>
  <si>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</si>
  <si>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</si>
  <si>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</si>
  <si>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</si>
  <si>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</si>
  <si>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</si>
  <si>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</si>
  <si>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</si>
  <si>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</si>
  <si>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</si>
  <si>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</si>
  <si>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</si>
  <si>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</si>
  <si>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</si>
  <si>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</si>
  <si>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</si>
  <si>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</si>
  <si>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</si>
  <si>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</si>
  <si>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</si>
  <si>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</si>
  <si>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</si>
  <si>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</si>
  <si>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</si>
  <si>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</si>
  <si>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</si>
  <si>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</si>
  <si>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</si>
  <si>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</si>
  <si>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</si>
  <si>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</si>
  <si>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</si>
  <si>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</si>
  <si>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</si>
  <si>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</si>
  <si>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</si>
  <si>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</si>
  <si>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</si>
  <si>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</si>
  <si>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</si>
  <si>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</si>
  <si>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</si>
  <si>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</si>
  <si>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</si>
  <si>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</si>
  <si>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</si>
  <si>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</si>
  <si>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</si>
  <si>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</si>
  <si>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</si>
  <si>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</si>
  <si>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</si>
  <si>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</si>
  <si>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</si>
  <si>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</si>
  <si>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</si>
  <si>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</si>
  <si>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</si>
  <si>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</si>
  <si>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</si>
  <si>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</si>
  <si>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</si>
  <si>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</si>
  <si>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</si>
  <si>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</si>
  <si>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</si>
  <si>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</si>
  <si>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</si>
  <si>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</si>
  <si>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</si>
  <si>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</si>
  <si>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</si>
  <si>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</si>
  <si>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</si>
  <si>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</si>
  <si>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</si>
  <si>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</si>
  <si>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</si>
  <si>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</si>
  <si>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</si>
  <si>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</si>
  <si>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</si>
  <si>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</si>
  <si>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</si>
  <si>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</si>
  <si>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</si>
  <si>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</si>
  <si>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</si>
  <si>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</si>
  <si>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</si>
  <si>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</si>
  <si>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</si>
  <si>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</si>
  <si>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</si>
  <si>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</si>
  <si>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</si>
  <si>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</si>
  <si>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</si>
  <si>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</si>
  <si>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</si>
  <si>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</si>
  <si>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</si>
  <si>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</si>
  <si>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</si>
  <si>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</si>
  <si>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</si>
  <si>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</si>
  <si>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</si>
  <si>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</si>
  <si>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</si>
  <si>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</si>
  <si>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</si>
  <si>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</si>
  <si>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</si>
  <si>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</si>
  <si>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</si>
  <si>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</si>
  <si>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</si>
  <si>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</si>
  <si>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</si>
  <si>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</si>
  <si>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</si>
  <si>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</si>
  <si>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</si>
  <si>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</si>
  <si>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</si>
  <si>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</si>
  <si>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</si>
  <si>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</si>
  <si>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</si>
  <si>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</si>
  <si>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</si>
  <si>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</si>
  <si>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</si>
  <si>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</si>
  <si>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</si>
  <si>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</si>
  <si>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</si>
  <si>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</si>
  <si>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</si>
  <si>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</si>
  <si>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</si>
  <si>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</si>
  <si>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</si>
  <si>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</si>
  <si>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</si>
  <si>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</si>
  <si>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</si>
  <si>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</si>
  <si>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</si>
  <si>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</si>
  <si>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</si>
  <si>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</si>
  <si>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</si>
  <si>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</si>
  <si>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</si>
  <si>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</si>
  <si>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</si>
  <si>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</si>
  <si>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</si>
  <si>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</si>
  <si>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</si>
  <si>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</si>
  <si>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</si>
  <si>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</si>
  <si>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</si>
  <si>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</si>
  <si>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</si>
  <si>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</si>
  <si>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</si>
  <si>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</si>
  <si>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</si>
  <si>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</si>
  <si>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</si>
  <si>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</si>
  <si>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</si>
  <si>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</si>
  <si>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</si>
  <si>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</si>
  <si>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</si>
  <si>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</si>
  <si>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</si>
  <si>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</si>
  <si>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</si>
  <si>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</si>
  <si>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</si>
  <si>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</si>
  <si>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</si>
  <si>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</si>
  <si>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</si>
  <si>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</si>
  <si>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</si>
  <si>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</si>
  <si>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</si>
  <si>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</si>
  <si>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</si>
  <si>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</si>
  <si>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</si>
  <si>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</si>
  <si>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</si>
  <si>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</si>
  <si>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</si>
  <si>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</si>
  <si>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</si>
  <si>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</si>
  <si>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</si>
  <si>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</si>
  <si>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</si>
  <si>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</si>
  <si>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</si>
  <si>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</si>
  <si>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</si>
  <si>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</si>
  <si>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</si>
  <si>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</si>
  <si>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</si>
  <si>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</si>
  <si>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</si>
  <si>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</si>
  <si>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</si>
  <si>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</si>
  <si>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</si>
  <si>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</si>
  <si>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</si>
  <si>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</si>
  <si>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</si>
  <si>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</si>
  <si>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</si>
  <si>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</si>
  <si>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</si>
  <si>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</si>
  <si>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</si>
  <si>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</si>
  <si>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</si>
  <si>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</si>
  <si>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</si>
  <si>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</si>
  <si>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</si>
  <si>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</si>
  <si>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</si>
  <si>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</si>
  <si>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</si>
  <si>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</si>
  <si>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</si>
  <si>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</si>
  <si>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</si>
  <si>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</si>
  <si>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</si>
  <si>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</si>
  <si>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</si>
  <si>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</si>
  <si>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</si>
  <si>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</si>
  <si>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</si>
  <si>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</si>
  <si>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</si>
  <si>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</si>
  <si>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</si>
  <si>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</si>
  <si>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</si>
  <si>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</si>
  <si>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</si>
  <si>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</si>
  <si>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</si>
  <si>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</si>
  <si>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</si>
  <si>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</si>
  <si>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</si>
  <si>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</si>
  <si>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</si>
  <si>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</si>
  <si>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</si>
  <si>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</si>
  <si>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</si>
  <si>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</si>
  <si>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</si>
  <si>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</si>
  <si>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</si>
  <si>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</si>
  <si>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</si>
  <si>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</si>
  <si>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</si>
  <si>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</si>
  <si>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</si>
  <si>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</si>
  <si>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</si>
  <si>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</si>
  <si>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</si>
  <si>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</si>
  <si>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</si>
  <si>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</si>
  <si>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</si>
  <si>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</si>
  <si>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</si>
  <si>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</si>
  <si>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</si>
  <si>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</si>
  <si>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</si>
  <si>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</si>
  <si>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</si>
  <si>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</si>
  <si>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</si>
  <si>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</si>
  <si>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</si>
  <si>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</si>
  <si>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</si>
  <si>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</si>
  <si>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</si>
  <si>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</si>
  <si>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</si>
  <si>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</si>
  <si>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</si>
  <si>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</si>
  <si>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</si>
  <si>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</si>
  <si>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</si>
  <si>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</si>
  <si>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</si>
  <si>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</si>
  <si>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</si>
  <si>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</si>
  <si>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</si>
  <si>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</si>
  <si>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</si>
  <si>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</si>
  <si>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</si>
  <si>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</si>
  <si>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</si>
  <si>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</si>
  <si>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</si>
  <si>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</si>
  <si>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</si>
  <si>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</si>
  <si>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</si>
  <si>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</si>
  <si>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</si>
  <si>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</si>
  <si>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</si>
  <si>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</si>
  <si>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</si>
  <si>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</si>
  <si>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</si>
  <si>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</si>
  <si>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</si>
  <si>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</si>
  <si>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</si>
  <si>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</si>
  <si>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</si>
  <si>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</si>
  <si>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</si>
  <si>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</si>
  <si>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</si>
  <si>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</si>
  <si>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</si>
  <si>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</si>
  <si>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</si>
  <si>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</si>
  <si>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</si>
  <si>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</si>
  <si>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</si>
  <si>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</si>
  <si>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</si>
  <si>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</si>
  <si>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</si>
  <si>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</si>
  <si>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</si>
  <si>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</si>
  <si>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</si>
  <si>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</si>
  <si>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</si>
  <si>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</si>
  <si>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</si>
  <si>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</si>
  <si>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</si>
  <si>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</si>
  <si>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</si>
  <si>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</si>
  <si>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</si>
  <si>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</si>
  <si>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</si>
  <si>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</si>
  <si>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</si>
  <si>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</si>
  <si>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</si>
  <si>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</si>
  <si>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</si>
  <si>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</si>
  <si>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</si>
  <si>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</si>
  <si>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</si>
  <si>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</si>
  <si>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</si>
  <si>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</si>
  <si>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</si>
  <si>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</si>
  <si>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</si>
  <si>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</si>
  <si>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</si>
  <si>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</si>
  <si>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</si>
  <si>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</si>
  <si>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</si>
  <si>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</si>
  <si>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</si>
  <si>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</si>
  <si>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</si>
  <si>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</si>
  <si>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</si>
  <si>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</si>
  <si>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</si>
  <si>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</si>
  <si>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</si>
  <si>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</si>
  <si>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</si>
  <si>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</si>
  <si>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</si>
  <si>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</si>
  <si>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</si>
  <si>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</si>
  <si>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</si>
  <si>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</si>
  <si>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</si>
  <si>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</si>
  <si>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</si>
  <si>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</si>
  <si>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</si>
  <si>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</si>
  <si>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</si>
  <si>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</si>
  <si>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</si>
  <si>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</si>
  <si>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</si>
  <si>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</si>
  <si>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</si>
  <si>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</si>
  <si>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</si>
  <si>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</si>
  <si>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</si>
  <si>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</si>
  <si>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</si>
  <si>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</si>
  <si>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</si>
  <si>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</si>
  <si>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</si>
  <si>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</si>
  <si>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</si>
  <si>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</si>
  <si>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</si>
  <si>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</si>
  <si>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</si>
  <si>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</si>
  <si>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</si>
  <si>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</si>
  <si>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</si>
  <si>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</si>
  <si>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</si>
  <si>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</si>
  <si>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</si>
  <si>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</si>
  <si>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</si>
  <si>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</si>
  <si>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</si>
  <si>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</si>
  <si>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</si>
  <si>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</si>
  <si>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</si>
  <si>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</si>
  <si>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</si>
  <si>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</si>
  <si>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</si>
  <si>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</si>
  <si>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</si>
  <si>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</si>
  <si>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</si>
  <si>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</si>
  <si>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</si>
  <si>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</si>
  <si>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</si>
  <si>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</si>
  <si>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</si>
  <si>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</si>
  <si>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</si>
  <si>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</si>
  <si>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</si>
  <si>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</si>
  <si>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</si>
  <si>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</si>
  <si>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</si>
  <si>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</si>
  <si>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</si>
  <si>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</si>
  <si>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</si>
  <si>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</si>
  <si>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</si>
  <si>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</si>
  <si>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</si>
  <si>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</si>
  <si>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</si>
  <si>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</si>
  <si>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</si>
  <si>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</si>
  <si>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</si>
  <si>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</si>
  <si>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</si>
  <si>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</si>
  <si>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</si>
  <si>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</si>
  <si>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</si>
  <si>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</si>
  <si>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</si>
  <si>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</si>
  <si>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</si>
  <si>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</si>
  <si>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</si>
  <si>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</si>
  <si>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</si>
  <si>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</si>
  <si>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</si>
  <si>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</si>
  <si>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</si>
  <si>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</si>
  <si>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</si>
  <si>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</si>
  <si>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</si>
  <si>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</si>
  <si>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</si>
  <si>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</si>
  <si>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</si>
  <si>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</si>
  <si>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</si>
  <si>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</si>
  <si>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</si>
  <si>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</si>
  <si>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</si>
  <si>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</si>
  <si>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</si>
  <si>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</si>
  <si>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</si>
  <si>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</si>
  <si>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</si>
  <si>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</si>
  <si>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</si>
  <si>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</si>
  <si>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</si>
  <si>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</si>
  <si>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</si>
  <si>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</si>
  <si>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</si>
  <si>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</si>
  <si>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</si>
  <si>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</si>
  <si>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</si>
  <si>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</si>
  <si>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</si>
  <si>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</si>
  <si>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</si>
  <si>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</si>
  <si>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</si>
  <si>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</si>
  <si>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</si>
  <si>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</si>
  <si>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</si>
  <si>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</si>
  <si>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</si>
  <si>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</si>
  <si>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</si>
  <si>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</si>
  <si>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</si>
  <si>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</si>
  <si>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</si>
  <si>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</si>
  <si>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</si>
  <si>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</si>
  <si>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</si>
  <si>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</si>
  <si>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</si>
  <si>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</si>
  <si>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</si>
  <si>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</si>
  <si>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</si>
  <si>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</si>
  <si>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</si>
  <si>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</si>
  <si>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</si>
  <si>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</si>
  <si>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</si>
  <si>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</si>
  <si>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</si>
  <si>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</si>
  <si>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</si>
  <si>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</si>
  <si>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</si>
  <si>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</si>
  <si>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</si>
  <si>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</si>
  <si>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</si>
  <si>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</si>
  <si>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</si>
  <si>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</si>
  <si>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</si>
  <si>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</si>
  <si>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</si>
  <si>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</si>
  <si>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</si>
  <si>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</si>
  <si>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</si>
  <si>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</si>
  <si>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</si>
  <si>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</si>
  <si>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</si>
  <si>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</si>
  <si>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</si>
  <si>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</si>
  <si>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</si>
  <si>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</si>
  <si>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</si>
  <si>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</si>
  <si>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</si>
  <si>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</si>
  <si>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</si>
  <si>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</si>
  <si>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</si>
  <si>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</si>
  <si>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</si>
  <si>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</si>
  <si>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</si>
  <si>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</si>
  <si>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</si>
  <si>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</si>
  <si>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</si>
  <si>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</si>
  <si>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</si>
  <si>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</si>
  <si>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</si>
  <si>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</si>
  <si>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</si>
  <si>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</si>
  <si>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</si>
  <si>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</si>
  <si>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</si>
  <si>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</si>
  <si>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</si>
  <si>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</si>
  <si>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</si>
  <si>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</si>
  <si>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</si>
  <si>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</si>
  <si>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</si>
  <si>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</si>
  <si>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</si>
  <si>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</si>
  <si>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</si>
  <si>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</si>
  <si>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</si>
  <si>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</si>
  <si>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</si>
  <si>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</si>
  <si>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</si>
  <si>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</si>
  <si>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</si>
  <si>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</si>
  <si>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</si>
  <si>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</si>
  <si>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</si>
  <si>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</si>
  <si>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</si>
  <si>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</si>
  <si>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</si>
  <si>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</si>
  <si>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</si>
  <si>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</si>
  <si>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</si>
  <si>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</si>
  <si>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</si>
  <si>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</si>
  <si>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</si>
  <si>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</si>
  <si>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</si>
  <si>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</si>
  <si>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</si>
  <si>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</si>
  <si>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</si>
  <si>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</si>
  <si>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</si>
  <si>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</si>
  <si>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</si>
  <si>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</si>
  <si>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</si>
  <si>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</si>
  <si>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</si>
  <si>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</si>
  <si>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</si>
  <si>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</si>
  <si>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</si>
  <si>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</si>
  <si>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</si>
  <si>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</si>
  <si>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</si>
  <si>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</si>
  <si>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</si>
  <si>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</si>
  <si>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</si>
  <si>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</si>
  <si>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</si>
  <si>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</si>
  <si>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</si>
  <si>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</si>
  <si>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</si>
  <si>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</si>
  <si>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</si>
  <si>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</si>
  <si>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</si>
  <si>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</si>
  <si>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</si>
  <si>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</si>
  <si>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</si>
  <si>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</si>
  <si>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</si>
  <si>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</si>
  <si>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</si>
  <si>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</si>
  <si>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</si>
  <si>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</si>
  <si>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</si>
  <si>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</si>
  <si>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</si>
  <si>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</si>
  <si>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</si>
  <si>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</si>
  <si>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</si>
  <si>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</si>
  <si>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</si>
  <si>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</si>
  <si>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</si>
  <si>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</si>
  <si>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</si>
  <si>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</si>
  <si>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</si>
  <si>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</si>
  <si>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</si>
  <si>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</si>
  <si>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</si>
  <si>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</si>
  <si>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</si>
  <si>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</si>
  <si>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</si>
  <si>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</si>
  <si>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</si>
  <si>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</si>
  <si>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</si>
  <si>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</si>
  <si>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</si>
  <si>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</si>
  <si>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</si>
  <si>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</si>
  <si>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</si>
  <si>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</si>
  <si>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</si>
  <si>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</si>
  <si>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</si>
  <si>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</si>
  <si>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</si>
  <si>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</si>
  <si>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</si>
  <si>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</si>
  <si>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</si>
  <si>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</si>
  <si>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</si>
  <si>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</si>
  <si>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</si>
  <si>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</si>
  <si>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</si>
  <si>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</si>
  <si>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</si>
  <si>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</si>
  <si>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</si>
  <si>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</si>
  <si>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</si>
  <si>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</si>
  <si>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</si>
  <si>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</si>
  <si>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</si>
  <si>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</si>
  <si>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</si>
  <si>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</si>
  <si>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</si>
  <si>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</si>
  <si>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</si>
  <si>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</si>
  <si>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</si>
  <si>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</si>
  <si>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</si>
  <si>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</si>
  <si>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</si>
  <si>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</si>
  <si>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</si>
  <si>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</si>
  <si>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</si>
  <si>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</si>
  <si>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</si>
  <si>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</si>
  <si>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</si>
  <si>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</si>
  <si>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</si>
  <si>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</si>
  <si>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</si>
  <si>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</si>
  <si>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</si>
  <si>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</si>
  <si>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</si>
  <si>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</si>
  <si>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</si>
  <si>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</si>
  <si>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</si>
  <si>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</si>
  <si>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</si>
  <si>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</si>
  <si>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</si>
  <si>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</si>
  <si>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</si>
  <si>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</si>
  <si>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</si>
  <si>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</si>
  <si>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</si>
  <si>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</si>
  <si>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</si>
  <si>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</si>
  <si>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</si>
  <si>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</si>
  <si>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</si>
  <si>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</si>
  <si>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</si>
  <si>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</si>
  <si>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</si>
  <si>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</si>
  <si>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</si>
  <si>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</si>
  <si>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</si>
  <si>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</si>
  <si>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</si>
  <si>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</si>
  <si>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</si>
  <si>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</si>
  <si>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</si>
  <si>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</si>
  <si>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</si>
  <si>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</si>
  <si>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</si>
  <si>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</si>
  <si>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</si>
  <si>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</si>
  <si>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</si>
  <si>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</si>
  <si>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</si>
  <si>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</si>
  <si>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</si>
  <si>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</si>
  <si>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</si>
  <si>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</si>
  <si>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</si>
  <si>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</si>
  <si>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</si>
  <si>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</si>
  <si>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</si>
  <si>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</si>
  <si>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</si>
  <si>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</si>
  <si>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</si>
  <si>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</si>
  <si>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</si>
  <si>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</si>
  <si>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</si>
  <si>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</si>
  <si>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</si>
  <si>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</si>
  <si>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</si>
  <si>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</si>
  <si>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</si>
  <si>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</si>
  <si>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</si>
  <si>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</si>
  <si>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</si>
  <si>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</si>
  <si>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</si>
  <si>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</si>
  <si>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</si>
  <si>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</si>
  <si>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</si>
  <si>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</si>
  <si>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</si>
  <si>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</si>
  <si>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</si>
  <si>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</si>
  <si>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</si>
  <si>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</si>
  <si>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</si>
  <si>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</si>
  <si>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</si>
  <si>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</si>
  <si>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</si>
  <si>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</si>
  <si>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</si>
  <si>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</si>
  <si>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</si>
  <si>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</si>
  <si>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</si>
  <si>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</si>
  <si>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</si>
  <si>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</si>
  <si>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</si>
  <si>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</si>
  <si>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</si>
  <si>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</si>
  <si>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</si>
  <si>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</si>
  <si>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</si>
  <si>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</si>
  <si>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</si>
  <si>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</si>
  <si>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</si>
  <si>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</si>
  <si>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</si>
  <si>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</si>
  <si>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</si>
  <si>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</si>
  <si>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</si>
  <si>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</si>
  <si>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</si>
  <si>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</si>
  <si>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</si>
  <si>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</si>
  <si>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</si>
  <si>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</si>
  <si>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</si>
  <si>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</si>
  <si>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</si>
  <si>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</si>
  <si>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</si>
  <si>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</si>
  <si>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</si>
  <si>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</si>
  <si>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</si>
  <si>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</si>
  <si>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</si>
  <si>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</si>
  <si>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</si>
  <si>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</si>
  <si>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</si>
  <si>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</si>
  <si>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</si>
  <si>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</si>
  <si>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</si>
  <si>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</si>
  <si>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</si>
  <si>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</si>
  <si>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</si>
  <si>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</si>
  <si>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</si>
  <si>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</si>
  <si>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</si>
  <si>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</si>
  <si>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</si>
  <si>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</si>
  <si>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</si>
  <si>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</si>
  <si>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</si>
  <si>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</si>
  <si>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</si>
  <si>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</si>
  <si>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</si>
  <si>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</si>
  <si>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</si>
  <si>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</si>
  <si>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</si>
  <si>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</si>
  <si>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</si>
  <si>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</si>
  <si>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</si>
  <si>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</si>
  <si>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</si>
  <si>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</si>
  <si>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</si>
  <si>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</si>
  <si>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</si>
  <si>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</si>
  <si>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</si>
  <si>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</si>
  <si>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</si>
  <si>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</si>
  <si>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</si>
  <si>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</si>
  <si>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</si>
  <si>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</si>
  <si>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</si>
  <si>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</si>
  <si>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</si>
  <si>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</si>
  <si>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</si>
  <si>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</si>
  <si>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</si>
  <si>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</si>
  <si>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</si>
  <si>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</si>
  <si>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</si>
  <si>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</si>
  <si>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</si>
  <si>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</si>
  <si>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</si>
  <si>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</si>
  <si>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</si>
  <si>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</si>
  <si>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</si>
  <si>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</si>
  <si>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</si>
  <si>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</si>
  <si>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</si>
  <si>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</si>
  <si>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</si>
  <si>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</si>
  <si>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</si>
  <si>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</si>
  <si>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</si>
  <si>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</si>
  <si>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</si>
  <si>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</si>
  <si>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</si>
  <si>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</si>
  <si>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</si>
  <si>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</si>
  <si>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</si>
  <si>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</si>
  <si>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</si>
  <si>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</si>
  <si>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</si>
  <si>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</si>
  <si>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</si>
  <si>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</si>
  <si>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</si>
  <si>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</si>
  <si>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</si>
  <si>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</si>
  <si>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</si>
  <si>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</si>
  <si>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</si>
  <si>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</si>
  <si>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</si>
  <si>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</si>
  <si>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</si>
  <si>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</si>
  <si>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</si>
  <si>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</si>
  <si>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</si>
  <si>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</si>
  <si>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</si>
  <si>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</si>
  <si>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</si>
  <si>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</si>
  <si>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</si>
  <si>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</si>
  <si>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</si>
  <si>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</si>
  <si>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</si>
  <si>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</si>
  <si>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</si>
  <si>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</si>
  <si>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</si>
  <si>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</si>
  <si>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</si>
  <si>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</si>
  <si>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</si>
  <si>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</si>
  <si>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</si>
  <si>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</si>
  <si>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</si>
  <si>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</si>
  <si>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</si>
  <si>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</si>
  <si>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</si>
  <si>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</si>
  <si>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</si>
  <si>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</si>
  <si>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</si>
  <si>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</si>
  <si>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</si>
  <si>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</si>
  <si>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</si>
  <si>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</si>
  <si>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</si>
  <si>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</si>
  <si>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</si>
  <si>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</si>
  <si>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</si>
  <si>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</si>
  <si>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</si>
  <si>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</si>
  <si>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</si>
  <si>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</si>
  <si>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</si>
  <si>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</si>
  <si>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</si>
  <si>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</si>
  <si>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</si>
  <si>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</si>
  <si>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</si>
  <si>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</si>
  <si>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</si>
  <si>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</si>
  <si>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</si>
  <si>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</si>
  <si>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</si>
  <si>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</si>
  <si>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</si>
  <si>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</si>
  <si>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</si>
  <si>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</si>
  <si>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</si>
  <si>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</si>
  <si>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</si>
  <si>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</si>
  <si>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</si>
  <si>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</si>
  <si>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</si>
  <si>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</si>
  <si>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</si>
  <si>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</si>
  <si>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</si>
  <si>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</si>
  <si>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</si>
  <si>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</si>
  <si>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</si>
  <si>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</si>
  <si>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</si>
  <si>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</si>
  <si>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</si>
  <si>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</si>
  <si>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</si>
  <si>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</si>
  <si>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</si>
  <si>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</si>
  <si>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</si>
  <si>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</si>
  <si>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</si>
  <si>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</si>
  <si>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</si>
  <si>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</si>
  <si>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</si>
  <si>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</si>
  <si>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</si>
  <si>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</si>
  <si>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</si>
  <si>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</si>
  <si>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</si>
  <si>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</si>
  <si>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</si>
  <si>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</si>
  <si>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</si>
  <si>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</si>
  <si>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</si>
  <si>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</si>
  <si>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</si>
  <si>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</si>
  <si>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</si>
  <si>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</si>
  <si>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</si>
  <si>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</si>
  <si>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</si>
  <si>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</si>
  <si>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</si>
  <si>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</si>
  <si>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</si>
  <si>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</si>
  <si>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</si>
  <si>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</si>
  <si>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</si>
  <si>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</si>
  <si>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</si>
  <si>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</si>
  <si>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</si>
  <si>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</si>
  <si>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</si>
  <si>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</si>
  <si>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</si>
  <si>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</si>
  <si>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</si>
  <si>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</si>
  <si>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</si>
  <si>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</si>
  <si>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</si>
  <si>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</si>
  <si>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</si>
  <si>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</si>
  <si>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</si>
  <si>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</si>
  <si>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</si>
  <si>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</si>
  <si>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</si>
  <si>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</si>
  <si>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</si>
  <si>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</si>
  <si>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</si>
  <si>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</si>
  <si>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</si>
  <si>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</si>
  <si>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</si>
  <si>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</si>
  <si>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</si>
  <si>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</si>
  <si>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</si>
  <si>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</si>
  <si>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</si>
  <si>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</si>
  <si>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</si>
  <si>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</si>
  <si>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</si>
  <si>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</si>
  <si>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</si>
  <si>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</si>
  <si>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</si>
  <si>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</si>
  <si>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</si>
  <si>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</si>
  <si>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</si>
  <si>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</si>
  <si>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</si>
  <si>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</si>
  <si>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</si>
  <si>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</si>
  <si>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</si>
  <si>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</si>
  <si>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</si>
  <si>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</si>
  <si>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</si>
  <si>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</si>
  <si>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</si>
  <si>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</si>
  <si>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</si>
  <si>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</si>
  <si>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</si>
  <si>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</si>
  <si>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</si>
  <si>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</si>
  <si>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</si>
  <si>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</si>
  <si>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</si>
  <si>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</si>
  <si>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</si>
  <si>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</si>
  <si>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</si>
  <si>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</si>
  <si>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</si>
  <si>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</si>
  <si>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</si>
  <si>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</si>
  <si>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</si>
  <si>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</si>
  <si>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</si>
  <si>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</si>
  <si>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</si>
  <si>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</si>
  <si>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</si>
  <si>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</si>
  <si>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</si>
  <si>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</si>
  <si>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</si>
  <si>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</si>
  <si>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</si>
  <si>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</si>
  <si>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</si>
  <si>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</si>
  <si>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</si>
  <si>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</si>
  <si>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</si>
  <si>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</si>
  <si>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</si>
  <si>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</si>
  <si>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</si>
  <si>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</si>
  <si>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</si>
  <si>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</si>
  <si>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</si>
  <si>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</si>
  <si>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</si>
  <si>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</si>
  <si>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</si>
  <si>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</si>
  <si>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</si>
  <si>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</si>
  <si>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</si>
  <si>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</si>
  <si>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</si>
  <si>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</si>
  <si>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</si>
  <si>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</si>
  <si>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</si>
  <si>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</si>
  <si>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</si>
  <si>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</si>
  <si>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</si>
  <si>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</si>
  <si>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</si>
  <si>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</si>
  <si>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</si>
  <si>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</si>
  <si>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</si>
  <si>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</si>
  <si>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</si>
  <si>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</si>
  <si>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</si>
  <si>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</si>
  <si>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</si>
  <si>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</si>
  <si>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</si>
  <si>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</si>
  <si>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</si>
  <si>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</si>
  <si>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</si>
  <si>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</si>
  <si>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</si>
  <si>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</si>
  <si>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</si>
  <si>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</si>
  <si>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</si>
  <si>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</si>
  <si>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</si>
  <si>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</si>
  <si>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</si>
  <si>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</si>
  <si>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</si>
  <si>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</si>
  <si>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</si>
  <si>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</si>
  <si>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</si>
  <si>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</si>
  <si>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</si>
  <si>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</si>
  <si>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</si>
  <si>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</si>
  <si>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</si>
  <si>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</si>
  <si>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</si>
  <si>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</si>
  <si>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</si>
  <si>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</si>
  <si>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</si>
  <si>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</si>
  <si>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</si>
  <si>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</si>
  <si>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</si>
  <si>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</si>
  <si>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</si>
  <si>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</si>
  <si>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</si>
  <si>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</si>
  <si>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</si>
  <si>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</si>
  <si>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</si>
  <si>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</si>
  <si>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</si>
  <si>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</si>
  <si>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</si>
  <si>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</si>
  <si>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</si>
  <si>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</si>
  <si>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</si>
  <si>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</si>
  <si>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</si>
  <si>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</si>
  <si>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</si>
  <si>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</si>
  <si>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</si>
  <si>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</si>
  <si>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</si>
  <si>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</si>
  <si>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</si>
  <si>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</si>
  <si>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</si>
  <si>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</si>
  <si>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</si>
  <si>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</si>
  <si>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</si>
  <si>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</si>
  <si>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</si>
  <si>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</si>
  <si>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</si>
  <si>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</si>
  <si>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</si>
  <si>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</si>
  <si>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</si>
  <si>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</si>
  <si>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</si>
  <si>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</si>
  <si>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</si>
  <si>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</si>
  <si>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</si>
  <si>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</si>
  <si>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</si>
  <si>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</si>
  <si>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</si>
  <si>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</si>
  <si>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</si>
  <si>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</si>
  <si>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</si>
  <si>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</si>
  <si>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</si>
  <si>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</si>
  <si>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</si>
  <si>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</si>
  <si>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</si>
  <si>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</si>
  <si>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</si>
  <si>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</si>
  <si>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</si>
  <si>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</si>
  <si>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</si>
  <si>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</si>
  <si>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</si>
  <si>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</si>
  <si>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</si>
  <si>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</si>
  <si>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</si>
  <si>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</si>
  <si>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</si>
  <si>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</si>
  <si>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</si>
  <si>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</si>
  <si>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</si>
  <si>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</si>
  <si>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</si>
  <si>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</si>
  <si>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</si>
  <si>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</si>
  <si>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</si>
  <si>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</si>
  <si>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</si>
  <si>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</si>
  <si>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</si>
  <si>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</si>
  <si>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</si>
  <si>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</si>
  <si>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</si>
  <si>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</si>
  <si>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</si>
  <si>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</si>
  <si>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</si>
  <si>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</si>
  <si>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</si>
  <si>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</si>
  <si>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</si>
  <si>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</si>
  <si>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</si>
  <si>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</si>
  <si>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</si>
  <si>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</si>
  <si>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</si>
  <si>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</si>
  <si>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</si>
  <si>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</si>
  <si>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</si>
  <si>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</si>
  <si>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</si>
  <si>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</si>
  <si>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</si>
  <si>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</si>
  <si>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</si>
  <si>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</si>
  <si>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</si>
  <si>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</si>
  <si>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</si>
  <si>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</si>
  <si>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</si>
  <si>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</si>
  <si>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</si>
  <si>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</si>
  <si>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</si>
  <si>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</si>
  <si>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</si>
  <si>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</si>
  <si>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</si>
  <si>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</si>
  <si>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</si>
  <si>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</si>
  <si>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</si>
  <si>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</si>
  <si>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</si>
  <si>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</si>
  <si>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</si>
  <si>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</si>
  <si>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</si>
  <si>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</si>
  <si>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</si>
  <si>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</si>
  <si>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</si>
  <si>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</si>
  <si>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</si>
  <si>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</si>
  <si>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</si>
  <si>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</si>
  <si>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</si>
  <si>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</si>
  <si>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</si>
  <si>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</si>
  <si>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</si>
  <si>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</si>
  <si>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</si>
  <si>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</si>
  <si>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</si>
  <si>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</si>
  <si>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</si>
  <si>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</si>
  <si>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</si>
  <si>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</si>
  <si>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</si>
  <si>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</si>
  <si>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</si>
  <si>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</si>
  <si>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</si>
  <si>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</si>
  <si>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</si>
  <si>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</si>
  <si>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</si>
  <si>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</si>
  <si>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</si>
  <si>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</si>
  <si>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</si>
  <si>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</si>
  <si>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</si>
  <si>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</si>
  <si>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</si>
  <si>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</si>
  <si>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</si>
  <si>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</si>
  <si>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</si>
  <si>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</si>
  <si>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</si>
  <si>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</si>
  <si>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</si>
  <si>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</si>
  <si>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</si>
  <si>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</si>
  <si>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</si>
  <si>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</si>
  <si>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</si>
  <si>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</si>
  <si>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</si>
  <si>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</si>
  <si>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</si>
  <si>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</si>
  <si>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</si>
  <si>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</si>
  <si>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</si>
  <si>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</si>
  <si>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</si>
  <si>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</si>
  <si>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</si>
  <si>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</si>
  <si>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</si>
  <si>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</si>
  <si>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</si>
  <si>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</si>
  <si>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</si>
  <si>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</si>
  <si>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</si>
  <si>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</si>
  <si>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</si>
  <si>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</si>
  <si>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</si>
  <si>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</si>
  <si>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</si>
  <si>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</si>
  <si>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</si>
  <si>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</si>
  <si>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</si>
  <si>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</si>
  <si>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</si>
  <si>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</si>
  <si>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</si>
  <si>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</si>
  <si>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</si>
  <si>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</si>
  <si>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</si>
  <si>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</si>
  <si>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</si>
  <si>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</si>
  <si>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</si>
  <si>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</si>
  <si>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</si>
  <si>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</si>
  <si>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</si>
  <si>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</si>
  <si>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</si>
  <si>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</si>
  <si>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</si>
  <si>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</si>
  <si>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</si>
  <si>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</si>
  <si>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</si>
  <si>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</si>
  <si>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</si>
  <si>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</si>
  <si>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</si>
  <si>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</si>
  <si>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</si>
  <si>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</si>
  <si>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</si>
  <si>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</si>
  <si>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</si>
  <si>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</si>
  <si>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</si>
  <si>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</si>
  <si>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</si>
  <si>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</si>
  <si>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</si>
  <si>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</si>
  <si>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</si>
  <si>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</si>
  <si>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</si>
  <si>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</si>
  <si>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</si>
  <si>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</si>
  <si>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</si>
  <si>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</si>
  <si>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</si>
  <si>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</si>
  <si>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</si>
  <si>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</si>
  <si>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</si>
  <si>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</si>
  <si>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</si>
  <si>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</si>
  <si>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</si>
  <si>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</si>
  <si>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</si>
  <si>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</si>
  <si>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</si>
  <si>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</si>
  <si>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</si>
  <si>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</si>
  <si>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</si>
  <si>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</si>
  <si>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</si>
  <si>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</si>
  <si>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</si>
  <si>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</si>
  <si>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</si>
  <si>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</si>
  <si>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</si>
  <si>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</si>
  <si>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</si>
  <si>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</si>
  <si>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</si>
  <si>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</si>
  <si>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</si>
  <si>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</si>
  <si>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</si>
  <si>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</si>
  <si>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</si>
  <si>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</si>
  <si>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</si>
  <si>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</si>
  <si>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</si>
  <si>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</si>
  <si>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</si>
  <si>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</si>
  <si>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</si>
  <si>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</si>
  <si>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</si>
  <si>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</si>
  <si>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</si>
  <si>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</si>
  <si>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</si>
  <si>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</si>
  <si>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</si>
  <si>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</si>
  <si>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</si>
  <si>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</si>
  <si>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</si>
  <si>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</si>
  <si>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</si>
  <si>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</si>
  <si>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</si>
  <si>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</si>
  <si>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</si>
  <si>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</si>
  <si>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</si>
  <si>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</si>
  <si>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</si>
  <si>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</si>
  <si>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</si>
  <si>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</si>
  <si>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</si>
  <si>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</si>
  <si>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</si>
  <si>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</si>
  <si>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</si>
  <si>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</si>
  <si>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</si>
  <si>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</si>
  <si>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</si>
  <si>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</si>
  <si>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</si>
  <si>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</si>
  <si>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</si>
  <si>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</si>
  <si>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</si>
  <si>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</si>
  <si>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</si>
  <si>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</si>
  <si>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</si>
  <si>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</si>
  <si>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</si>
  <si>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</si>
  <si>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</si>
  <si>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</si>
  <si>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</si>
  <si>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</si>
  <si>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</si>
  <si>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</si>
  <si>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</si>
  <si>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</si>
  <si>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</si>
  <si>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</si>
  <si>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</si>
  <si>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</si>
  <si>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</si>
  <si>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</si>
  <si>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</si>
  <si>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</si>
  <si>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</si>
  <si>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</si>
  <si>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</si>
  <si>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</si>
  <si>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</si>
  <si>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</si>
  <si>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</si>
  <si>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</si>
  <si>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</si>
  <si>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</si>
  <si>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</si>
  <si>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</si>
  <si>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</si>
  <si>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</si>
  <si>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</si>
  <si>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</si>
  <si>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</si>
  <si>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</si>
  <si>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</si>
  <si>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</si>
  <si>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</si>
  <si>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</si>
  <si>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</si>
  <si>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</si>
  <si>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</si>
  <si>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</si>
  <si>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</si>
  <si>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</si>
  <si>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</si>
  <si>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</si>
  <si>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</si>
  <si>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</si>
  <si>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</si>
  <si>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</si>
  <si>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</si>
  <si>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</si>
  <si>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</si>
  <si>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</si>
  <si>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</si>
  <si>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</si>
  <si>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</si>
  <si>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</si>
  <si>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</si>
  <si>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</si>
  <si>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</si>
  <si>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</si>
  <si>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</si>
  <si>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</si>
  <si>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</si>
  <si>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</si>
  <si>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</si>
  <si>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</si>
  <si>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</si>
  <si>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</si>
  <si>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</si>
  <si>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</si>
  <si>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</si>
  <si>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</si>
  <si>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</si>
  <si>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</si>
  <si>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</si>
  <si>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</si>
  <si>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</si>
  <si>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</si>
  <si>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</si>
  <si>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</si>
  <si>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</si>
  <si>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</si>
  <si>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</si>
  <si>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</si>
  <si>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</si>
  <si>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</si>
  <si>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</si>
  <si>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</si>
  <si>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</si>
  <si>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</si>
  <si>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</si>
  <si>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</si>
  <si>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</si>
  <si>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</si>
  <si>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</si>
  <si>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</si>
  <si>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</si>
  <si>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</si>
  <si>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</si>
  <si>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</si>
  <si>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</si>
  <si>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</si>
  <si>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</si>
  <si>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</si>
  <si>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</si>
  <si>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</si>
  <si>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</si>
  <si>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</si>
  <si>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</si>
  <si>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</si>
  <si>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</si>
  <si>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</si>
  <si>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</si>
  <si>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</si>
  <si>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</si>
  <si>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</si>
  <si>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</si>
  <si>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</si>
  <si>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</si>
  <si>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</si>
  <si>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</si>
  <si>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</si>
  <si>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</si>
  <si>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</si>
  <si>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</si>
  <si>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</si>
  <si>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</si>
  <si>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</si>
  <si>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</si>
  <si>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</si>
  <si>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</si>
  <si>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</si>
  <si>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</si>
  <si>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</si>
  <si>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</si>
  <si>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</si>
  <si>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</si>
  <si>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</si>
  <si>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</si>
  <si>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</si>
  <si>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</si>
  <si>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</si>
  <si>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</si>
  <si>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</si>
  <si>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</si>
  <si>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</si>
  <si>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</si>
  <si>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</si>
  <si>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</si>
  <si>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</si>
  <si>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</si>
  <si>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</si>
  <si>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</si>
  <si>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</si>
  <si>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</si>
  <si>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</si>
  <si>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</si>
  <si>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</si>
  <si>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</si>
  <si>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</si>
  <si>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</si>
  <si>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</si>
  <si>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</si>
  <si>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</si>
  <si>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</si>
  <si>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</si>
  <si>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</si>
  <si>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</si>
  <si>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</si>
  <si>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</si>
  <si>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</si>
  <si>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</si>
  <si>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</si>
  <si>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</si>
  <si>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</si>
  <si>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</si>
  <si>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</si>
  <si>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</si>
  <si>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</si>
  <si>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</si>
  <si>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</si>
  <si>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</si>
  <si>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</si>
  <si>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</si>
  <si>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</si>
  <si>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</si>
  <si>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</si>
  <si>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</si>
  <si>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</si>
  <si>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</si>
  <si>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</si>
  <si>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</si>
  <si>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</si>
  <si>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</si>
  <si>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</si>
  <si>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</si>
  <si>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</si>
  <si>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</si>
  <si>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</si>
  <si>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</si>
  <si>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</si>
  <si>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</si>
  <si>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</si>
  <si>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</si>
  <si>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</si>
  <si>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</si>
  <si>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</si>
  <si>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</si>
  <si>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</si>
  <si>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</si>
  <si>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</si>
  <si>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</si>
  <si>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</si>
  <si>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</si>
  <si>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</si>
  <si>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</si>
  <si>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</si>
  <si>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</si>
  <si>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</si>
  <si>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</si>
  <si>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</si>
  <si>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</si>
  <si>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</si>
  <si>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</si>
  <si>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</si>
  <si>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</si>
  <si>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</si>
  <si>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</si>
  <si>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</si>
  <si>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</si>
  <si>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</si>
  <si>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</si>
  <si>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</si>
  <si>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</si>
  <si>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</si>
  <si>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</si>
  <si>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</si>
  <si>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</si>
  <si>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</si>
  <si>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</si>
  <si>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</si>
  <si>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</si>
  <si>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</si>
  <si>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</si>
  <si>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</si>
  <si>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</si>
  <si>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</si>
  <si>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</si>
  <si>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</si>
  <si>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</si>
  <si>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</si>
  <si>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</si>
  <si>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</si>
  <si>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</si>
  <si>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</si>
  <si>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</si>
  <si>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</si>
  <si>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</si>
  <si>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</si>
  <si>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</si>
  <si>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</si>
  <si>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</si>
  <si>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</si>
  <si>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</si>
  <si>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</si>
  <si>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</si>
  <si>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</si>
  <si>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</si>
  <si>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</si>
  <si>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</si>
  <si>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</si>
  <si>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</si>
  <si>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</si>
  <si>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</si>
  <si>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</si>
  <si>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</si>
  <si>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</si>
  <si>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</si>
  <si>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</si>
  <si>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</si>
  <si>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</si>
  <si>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</si>
  <si>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</si>
  <si>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</si>
  <si>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</si>
  <si>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</si>
  <si>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</si>
  <si>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</si>
  <si>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</si>
  <si>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</si>
  <si>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</si>
  <si>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</si>
  <si>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</si>
  <si>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</si>
  <si>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</si>
  <si>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</si>
  <si>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</si>
  <si>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</si>
  <si>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</si>
  <si>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</si>
  <si>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</si>
  <si>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</si>
  <si>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</si>
  <si>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</si>
  <si>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</si>
  <si>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</si>
  <si>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</si>
  <si>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</si>
  <si>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</si>
  <si>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</si>
  <si>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</si>
  <si>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</si>
  <si>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</si>
  <si>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</si>
  <si>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</si>
  <si>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</si>
  <si>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</si>
  <si>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</si>
  <si>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</si>
  <si>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</si>
  <si>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</si>
  <si>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</si>
  <si>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</si>
  <si>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</si>
  <si>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</si>
  <si>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</si>
  <si>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</si>
  <si>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</si>
  <si>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</si>
  <si>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</si>
  <si>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</si>
  <si>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</si>
  <si>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</si>
  <si>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</si>
  <si>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</si>
  <si>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</si>
  <si>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</si>
  <si>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</si>
  <si>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</si>
  <si>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</si>
  <si>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</si>
  <si>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</si>
  <si>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</si>
  <si>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</si>
  <si>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</si>
  <si>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</si>
  <si>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</si>
  <si>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</si>
  <si>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</si>
  <si>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</si>
  <si>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</si>
  <si>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</si>
  <si>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</si>
  <si>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</si>
  <si>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</si>
  <si>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</si>
  <si>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</si>
  <si>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</si>
  <si>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</si>
  <si>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</si>
  <si>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</si>
  <si>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</si>
  <si>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</si>
  <si>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</si>
  <si>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</si>
  <si>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</si>
  <si>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</si>
  <si>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</si>
  <si>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</si>
  <si>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</si>
  <si>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</si>
  <si>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</si>
  <si>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</si>
  <si>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</si>
  <si>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</si>
  <si>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</si>
  <si>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</si>
  <si>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</si>
  <si>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</si>
  <si>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</si>
  <si>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</si>
  <si>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</si>
  <si>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</si>
  <si>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</si>
  <si>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</si>
  <si>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</si>
  <si>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</si>
  <si>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</si>
  <si>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</si>
  <si>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</si>
  <si>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</si>
  <si>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</si>
  <si>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</si>
  <si>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</si>
  <si>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</si>
  <si>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</si>
  <si>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</si>
  <si>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</si>
  <si>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</si>
  <si>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</si>
  <si>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</si>
  <si>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</si>
  <si>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</si>
  <si>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</si>
  <si>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</si>
  <si>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</si>
  <si>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</si>
  <si>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</si>
  <si>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</si>
  <si>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</si>
  <si>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</si>
  <si>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</si>
  <si>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</si>
  <si>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</si>
  <si>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</si>
  <si>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</si>
  <si>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</si>
  <si>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</si>
  <si>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</si>
  <si>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</si>
  <si>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</si>
  <si>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</si>
  <si>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</si>
  <si>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</si>
  <si>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</si>
  <si>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</si>
  <si>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</si>
  <si>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</si>
  <si>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</si>
  <si>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</si>
  <si>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</si>
  <si>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</si>
  <si>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</si>
  <si>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</si>
  <si>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</si>
  <si>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</si>
  <si>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</si>
  <si>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</si>
  <si>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</si>
  <si>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</si>
  <si>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</si>
  <si>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</si>
  <si>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</si>
  <si>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</si>
  <si>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</si>
  <si>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</si>
  <si>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</si>
  <si>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</si>
  <si>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</si>
  <si>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</si>
  <si>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</si>
  <si>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</si>
  <si>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</si>
  <si>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</si>
  <si>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</si>
  <si>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</si>
  <si>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</si>
  <si>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</si>
  <si>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</si>
  <si>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</si>
  <si>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</si>
  <si>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</si>
  <si>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</si>
  <si>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</si>
  <si>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</si>
  <si>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</si>
  <si>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</si>
  <si>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</si>
  <si>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</si>
  <si>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</si>
  <si>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</si>
  <si>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</si>
  <si>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</si>
  <si>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</si>
  <si>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</si>
  <si>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</si>
  <si>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</si>
  <si>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</si>
  <si>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</si>
  <si>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</si>
  <si>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</si>
  <si>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</si>
  <si>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</si>
  <si>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</si>
  <si>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</si>
  <si>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</si>
  <si>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</si>
  <si>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</si>
  <si>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</si>
  <si>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</si>
  <si>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</si>
  <si>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</si>
  <si>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</si>
  <si>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</si>
  <si>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</si>
  <si>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</si>
  <si>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</si>
  <si>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</si>
  <si>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</si>
  <si>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</si>
  <si>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</si>
  <si>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</si>
  <si>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</si>
  <si>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</si>
  <si>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</si>
  <si>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</si>
  <si>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</si>
  <si>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</si>
  <si>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</si>
  <si>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</si>
  <si>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</si>
  <si>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</si>
  <si>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</si>
  <si>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</si>
  <si>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</si>
  <si>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</si>
  <si>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</si>
  <si>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</si>
  <si>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</si>
  <si>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</si>
  <si>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</si>
  <si>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</si>
  <si>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</si>
  <si>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</si>
  <si>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</si>
  <si>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</si>
  <si>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</si>
  <si>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</si>
  <si>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</si>
  <si>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</si>
  <si>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</si>
  <si>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</si>
  <si>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</si>
  <si>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</si>
  <si>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</si>
  <si>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</si>
  <si>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</si>
  <si>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</si>
  <si>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</si>
  <si>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</si>
  <si>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</si>
  <si>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</si>
  <si>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</si>
  <si>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</si>
  <si>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</si>
  <si>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</si>
  <si>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</si>
  <si>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</si>
  <si>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</si>
  <si>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</si>
  <si>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</si>
  <si>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</si>
  <si>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</si>
  <si>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</si>
  <si>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</si>
  <si>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</si>
  <si>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</si>
  <si>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</si>
  <si>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</si>
  <si>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</si>
  <si>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</si>
  <si>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</si>
  <si>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</si>
  <si>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</si>
  <si>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</si>
  <si>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</si>
  <si>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</si>
  <si>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</si>
  <si>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</si>
  <si>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</si>
  <si>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</si>
  <si>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</si>
  <si>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</si>
  <si>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</si>
  <si>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</si>
  <si>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</si>
  <si>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</si>
  <si>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</si>
  <si>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</si>
  <si>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</si>
  <si>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</si>
  <si>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</si>
  <si>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</si>
  <si>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</si>
  <si>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</si>
  <si>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</si>
  <si>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</si>
  <si>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</si>
  <si>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</si>
  <si>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</si>
  <si>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</si>
  <si>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</si>
  <si>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</si>
  <si>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</si>
  <si>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</si>
  <si>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</si>
  <si>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</si>
  <si>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</si>
  <si>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</si>
  <si>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</si>
  <si>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</si>
  <si>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</si>
  <si>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</si>
  <si>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</si>
  <si>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</si>
  <si>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</si>
  <si>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</si>
  <si>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</si>
  <si>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</si>
  <si>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</si>
  <si>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</si>
  <si>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</si>
  <si>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</si>
  <si>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</si>
  <si>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</si>
  <si>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</si>
  <si>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</si>
  <si>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</si>
  <si>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</si>
  <si>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</si>
  <si>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</si>
  <si>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</si>
  <si>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</si>
  <si>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</si>
  <si>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</si>
  <si>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</si>
  <si>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</si>
  <si>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</si>
  <si>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</si>
  <si>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</si>
  <si>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</si>
  <si>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</si>
  <si>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</si>
  <si>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</si>
  <si>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</si>
  <si>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</si>
  <si>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</si>
  <si>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</si>
  <si>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</si>
  <si>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</si>
  <si>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</si>
  <si>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</si>
  <si>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</si>
  <si>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</si>
  <si>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</si>
  <si>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</si>
  <si>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</si>
  <si>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</si>
  <si>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</si>
  <si>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</si>
  <si>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</si>
  <si>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</si>
  <si>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</si>
  <si>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</si>
  <si>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</si>
  <si>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</si>
  <si>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</si>
  <si>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</si>
  <si>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</si>
  <si>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</si>
  <si>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</si>
  <si>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</si>
  <si>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</si>
  <si>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</si>
  <si>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</si>
  <si>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</si>
  <si>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</si>
  <si>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</si>
  <si>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</si>
  <si>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</si>
  <si>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</si>
  <si>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</si>
  <si>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</si>
  <si>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</si>
  <si>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</si>
  <si>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</si>
  <si>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</si>
  <si>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</si>
  <si>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</si>
  <si>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</si>
  <si>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</si>
  <si>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</si>
  <si>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</si>
  <si>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</si>
  <si>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</si>
  <si>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</si>
  <si>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</si>
  <si>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</si>
  <si>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</si>
  <si>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</si>
  <si>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</si>
  <si>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</si>
  <si>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</si>
  <si>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</si>
  <si>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</si>
  <si>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</si>
  <si>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</si>
  <si>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</si>
  <si>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</si>
  <si>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</si>
  <si>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</si>
  <si>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</si>
  <si>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</si>
  <si>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</si>
  <si>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</si>
  <si>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</si>
  <si>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</si>
  <si>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</si>
  <si>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</si>
  <si>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</si>
  <si>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</si>
  <si>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</si>
  <si>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</si>
  <si>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</si>
  <si>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</si>
  <si>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</si>
  <si>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</si>
  <si>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</si>
  <si>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</si>
  <si>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</si>
  <si>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</si>
  <si>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</si>
  <si>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</si>
  <si>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</si>
  <si>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</si>
  <si>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</si>
  <si>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</si>
  <si>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</si>
  <si>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</si>
  <si>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</si>
  <si>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</si>
  <si>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</si>
  <si>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</si>
  <si>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</si>
  <si>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</si>
  <si>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</si>
  <si>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</si>
  <si>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</si>
  <si>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</si>
  <si>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</si>
  <si>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</si>
  <si>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</si>
  <si>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</si>
  <si>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</si>
  <si>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</si>
  <si>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</si>
  <si>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</si>
  <si>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</si>
  <si>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</si>
  <si>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</si>
  <si>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</si>
  <si>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</si>
  <si>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</si>
  <si>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</si>
  <si>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</si>
  <si>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</si>
  <si>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</si>
  <si>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</si>
  <si>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</si>
  <si>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</si>
  <si>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</si>
  <si>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</si>
  <si>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</si>
  <si>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</si>
  <si>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</si>
  <si>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</si>
  <si>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</si>
  <si>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</si>
  <si>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</si>
  <si>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</si>
  <si>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</si>
  <si>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</si>
  <si>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</si>
  <si>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</si>
  <si>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</si>
  <si>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</si>
  <si>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</si>
  <si>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</si>
  <si>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</si>
  <si>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</si>
  <si>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</si>
  <si>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</si>
  <si>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</si>
  <si>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</si>
  <si>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</si>
  <si>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</si>
  <si>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</si>
  <si>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</si>
  <si>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</si>
  <si>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</si>
  <si>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</si>
  <si>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</si>
  <si>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</si>
  <si>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</si>
  <si>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</si>
  <si>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</si>
  <si>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</si>
  <si>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</si>
  <si>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</si>
  <si>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</si>
  <si>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</si>
  <si>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</si>
  <si>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</si>
  <si>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</si>
  <si>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</si>
  <si>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</si>
  <si>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</si>
  <si>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</si>
  <si>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</si>
  <si>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</si>
  <si>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</si>
  <si>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</si>
  <si>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</si>
  <si>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</si>
  <si>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</si>
  <si>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</si>
  <si>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</si>
  <si>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</si>
  <si>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</si>
  <si>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</si>
  <si>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</si>
  <si>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</si>
  <si>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</si>
  <si>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</si>
  <si>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</si>
  <si>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</si>
  <si>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</si>
  <si>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</si>
  <si>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</si>
  <si>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</si>
  <si>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</si>
  <si>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</si>
  <si>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</si>
  <si>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</si>
  <si>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</si>
  <si>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</si>
  <si>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</si>
  <si>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</si>
  <si>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</si>
  <si>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</si>
  <si>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</si>
  <si>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</si>
  <si>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</si>
  <si>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</si>
  <si>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</si>
  <si>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</si>
  <si>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</si>
  <si>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</si>
  <si>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</si>
  <si>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</si>
  <si>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</si>
  <si>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</si>
  <si>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</si>
  <si>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</si>
  <si>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</si>
  <si>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</si>
  <si>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</si>
  <si>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</si>
  <si>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</si>
  <si>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</si>
  <si>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</si>
  <si>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</si>
  <si>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</si>
  <si>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</si>
  <si>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</si>
  <si>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</si>
  <si>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</si>
  <si>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</si>
  <si>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</si>
  <si>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</si>
  <si>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</si>
  <si>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</si>
  <si>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</si>
  <si>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</si>
  <si>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</si>
  <si>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</si>
  <si>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</si>
  <si>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</si>
  <si>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</si>
  <si>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</si>
  <si>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</si>
  <si>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</si>
  <si>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</si>
  <si>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</si>
  <si>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</si>
  <si>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</si>
  <si>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</si>
  <si>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</si>
  <si>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</si>
  <si>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</si>
  <si>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</si>
  <si>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</si>
  <si>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</si>
  <si>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</si>
  <si>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</si>
  <si>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</si>
  <si>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</si>
  <si>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</si>
  <si>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</si>
  <si>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</si>
  <si>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</si>
  <si>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</si>
  <si>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</si>
  <si>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</si>
  <si>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</si>
  <si>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</si>
  <si>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</si>
  <si>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</si>
  <si>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</si>
  <si>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</si>
  <si>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</si>
  <si>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</si>
  <si>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</si>
  <si>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</si>
  <si>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</si>
  <si>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</si>
  <si>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</si>
  <si>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</si>
  <si>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</si>
  <si>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</si>
  <si>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</si>
  <si>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</si>
  <si>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</si>
  <si>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</si>
  <si>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</si>
  <si>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</si>
  <si>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</si>
  <si>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</si>
  <si>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</si>
  <si>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</si>
  <si>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</si>
  <si>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</si>
  <si>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</si>
  <si>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</si>
  <si>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</si>
  <si>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</si>
  <si>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</si>
  <si>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</si>
  <si>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</si>
  <si>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</si>
  <si>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</si>
  <si>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</si>
  <si>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</si>
  <si>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</si>
  <si>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</si>
  <si>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</si>
  <si>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</si>
  <si>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</si>
  <si>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</si>
  <si>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</si>
  <si>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</si>
  <si>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</si>
  <si>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</si>
  <si>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</si>
  <si>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</si>
  <si>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</si>
  <si>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</si>
  <si>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</si>
  <si>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</si>
  <si>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</si>
  <si>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</si>
  <si>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</si>
  <si>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</si>
  <si>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</si>
  <si>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</si>
  <si>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</si>
  <si>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</si>
  <si>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</si>
  <si>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</si>
  <si>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</si>
  <si>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</si>
  <si>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</si>
  <si>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</si>
  <si>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</si>
  <si>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</si>
  <si>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</si>
  <si>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</si>
  <si>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</si>
  <si>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</si>
  <si>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</si>
  <si>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</si>
  <si>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</si>
  <si>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</si>
  <si>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</si>
  <si>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</si>
  <si>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</si>
  <si>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</si>
  <si>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</si>
  <si>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</si>
  <si>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</si>
  <si>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</si>
  <si>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</si>
  <si>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</si>
  <si>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</si>
  <si>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</si>
  <si>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</si>
  <si>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</si>
  <si>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</si>
  <si>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</si>
  <si>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</si>
  <si>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</si>
  <si>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</si>
  <si>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</si>
  <si>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</si>
  <si>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</si>
  <si>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</si>
  <si>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</si>
  <si>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</si>
  <si>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</si>
  <si>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</si>
  <si>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</si>
  <si>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</si>
  <si>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</si>
  <si>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</si>
  <si>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</si>
  <si>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</si>
  <si>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</si>
  <si>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</si>
  <si>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</si>
  <si>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</si>
  <si>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</si>
  <si>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</si>
  <si>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</si>
  <si>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</si>
  <si>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</si>
  <si>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</si>
  <si>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</si>
  <si>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</si>
  <si>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</si>
  <si>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</si>
  <si>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</si>
  <si>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</si>
  <si>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</si>
  <si>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</si>
  <si>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</si>
  <si>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</si>
  <si>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</si>
  <si>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</si>
  <si>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</si>
  <si>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</si>
  <si>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</si>
  <si>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</si>
  <si>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</si>
  <si>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</si>
  <si>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</si>
  <si>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</si>
  <si>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</si>
  <si>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</si>
  <si>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</si>
  <si>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</si>
  <si>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</si>
  <si>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</si>
  <si>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</si>
  <si>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</si>
  <si>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</si>
  <si>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</si>
  <si>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</si>
  <si>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</si>
  <si>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</si>
  <si>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</si>
  <si>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</si>
  <si>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</si>
  <si>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</si>
  <si>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</si>
  <si>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</si>
  <si>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</si>
  <si>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</si>
  <si>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</si>
  <si>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</si>
  <si>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</si>
  <si>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</si>
  <si>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</si>
  <si>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</si>
  <si>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</si>
  <si>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</si>
  <si>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</si>
  <si>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</si>
  <si>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</si>
  <si>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</si>
  <si>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</si>
  <si>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</si>
  <si>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</si>
  <si>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</si>
  <si>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</si>
  <si>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</si>
  <si>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</si>
  <si>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</si>
  <si>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</si>
  <si>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</si>
  <si>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</si>
  <si>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</si>
  <si>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</si>
  <si>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</si>
  <si>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</si>
  <si>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</si>
  <si>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</si>
  <si>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</si>
  <si>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</si>
  <si>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</si>
  <si>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</si>
  <si>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</si>
  <si>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</si>
  <si>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</si>
  <si>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</si>
  <si>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</si>
  <si>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</si>
  <si>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</si>
  <si>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</si>
  <si>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</si>
  <si>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</si>
  <si>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</si>
  <si>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</si>
  <si>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</si>
  <si>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</si>
  <si>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</si>
  <si>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</si>
  <si>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</si>
  <si>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</si>
  <si>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</si>
  <si>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</si>
  <si>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</si>
  <si>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</si>
  <si>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</si>
  <si>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</si>
  <si>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</si>
  <si>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</si>
  <si>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</si>
  <si>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</si>
  <si>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</si>
  <si>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</si>
  <si>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</si>
  <si>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</si>
  <si>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</si>
  <si>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</si>
  <si>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</si>
  <si>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</si>
  <si>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</si>
  <si>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</si>
  <si>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</si>
  <si>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</si>
  <si>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</si>
  <si>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</si>
  <si>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</si>
  <si>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</si>
  <si>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</si>
  <si>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</si>
  <si>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</si>
  <si>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</si>
  <si>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</si>
  <si>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</si>
  <si>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</si>
  <si>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</si>
  <si>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</si>
  <si>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</si>
  <si>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</si>
  <si>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</si>
  <si>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</si>
  <si>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</si>
  <si>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</si>
  <si>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</si>
  <si>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</si>
  <si>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</si>
  <si>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</si>
  <si>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</si>
  <si>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</si>
  <si>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</si>
  <si>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</si>
  <si>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</si>
  <si>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</si>
  <si>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</si>
  <si>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</si>
  <si>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</si>
  <si>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</si>
  <si>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</si>
  <si>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</si>
  <si>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</si>
  <si>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</si>
  <si>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</si>
  <si>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</si>
  <si>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</si>
  <si>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</si>
  <si>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</si>
  <si>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</si>
  <si>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</si>
  <si>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</si>
  <si>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</si>
  <si>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</si>
  <si>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</si>
  <si>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</si>
  <si>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</si>
  <si>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</si>
  <si>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</si>
  <si>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</si>
  <si>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</si>
  <si>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</si>
  <si>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</si>
  <si>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</si>
  <si>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</si>
  <si>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</si>
  <si>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</si>
  <si>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</si>
  <si>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</si>
  <si>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</si>
  <si>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</si>
  <si>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</si>
  <si>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</si>
  <si>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</si>
  <si>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</si>
  <si>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</si>
  <si>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</si>
  <si>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</si>
  <si>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</si>
  <si>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</si>
  <si>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</si>
  <si>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</si>
  <si>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</si>
  <si>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</si>
  <si>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</si>
  <si>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</si>
  <si>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</si>
  <si>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</si>
  <si>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</si>
  <si>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</si>
  <si>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</si>
  <si>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</si>
  <si>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</si>
  <si>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</si>
  <si>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</si>
  <si>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</si>
  <si>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</si>
  <si>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</si>
  <si>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</si>
  <si>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</si>
  <si>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</si>
  <si>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</si>
  <si>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</si>
  <si>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</si>
  <si>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</si>
  <si>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</si>
  <si>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</si>
  <si>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</si>
  <si>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</si>
  <si>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</si>
  <si>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</si>
  <si>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</si>
  <si>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</si>
  <si>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</si>
  <si>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</si>
  <si>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</si>
  <si>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</si>
  <si>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</si>
  <si>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</si>
  <si>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</si>
  <si>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</si>
  <si>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</si>
  <si>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</si>
  <si>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</si>
  <si>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</si>
  <si>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</si>
  <si>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</si>
  <si>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</si>
  <si>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</si>
  <si>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</si>
  <si>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</si>
  <si>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</si>
  <si>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</si>
  <si>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</si>
  <si>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</si>
  <si>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</si>
  <si>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</si>
  <si>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</si>
  <si>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</si>
  <si>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</si>
  <si>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</si>
  <si>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</si>
  <si>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</si>
  <si>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</si>
  <si>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</si>
  <si>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</si>
  <si>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</si>
  <si>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</si>
  <si>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</si>
  <si>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</si>
  <si>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</si>
  <si>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</si>
  <si>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</si>
  <si>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</si>
  <si>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</si>
  <si>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</si>
  <si>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</si>
  <si>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</si>
  <si>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</si>
  <si>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</si>
  <si>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</si>
  <si>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</si>
  <si>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</si>
  <si>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</si>
  <si>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</si>
  <si>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</si>
  <si>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</si>
  <si>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</si>
  <si>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</si>
  <si>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</si>
  <si>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</si>
  <si>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</si>
  <si>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</si>
  <si>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</si>
  <si>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</si>
  <si>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</si>
  <si>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</si>
  <si>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</si>
  <si>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</si>
  <si>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</si>
  <si>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</si>
  <si>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</si>
  <si>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</si>
  <si>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</si>
  <si>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</si>
  <si>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</si>
  <si>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</si>
  <si>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</si>
  <si>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</si>
  <si>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</si>
  <si>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</si>
  <si>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</si>
  <si>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</si>
  <si>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</si>
  <si>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</si>
  <si>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</si>
  <si>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</si>
  <si>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</si>
  <si>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</si>
  <si>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</si>
  <si>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</si>
  <si>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</si>
  <si>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</si>
  <si>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</si>
  <si>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</si>
  <si>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</si>
  <si>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</si>
  <si>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</si>
  <si>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</si>
  <si>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</si>
  <si>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</si>
  <si>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</si>
  <si>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</si>
  <si>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</si>
  <si>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</si>
  <si>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</si>
  <si>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</si>
  <si>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</si>
  <si>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</si>
  <si>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</si>
  <si>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</si>
  <si>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</si>
  <si>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</si>
  <si>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</si>
  <si>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</si>
  <si>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</si>
  <si>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</si>
  <si>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</si>
  <si>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</si>
  <si>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</si>
  <si>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</si>
  <si>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</si>
  <si>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</si>
  <si>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</si>
  <si>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</si>
  <si>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</si>
  <si>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</si>
  <si>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</si>
  <si>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</si>
  <si>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</si>
  <si>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</si>
  <si>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</si>
  <si>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</si>
  <si>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</si>
  <si>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</si>
  <si>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</si>
  <si>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</si>
  <si>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</si>
  <si>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</si>
  <si>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</si>
  <si>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</si>
  <si>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</si>
  <si>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</si>
  <si>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</si>
  <si>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</si>
  <si>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</si>
  <si>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</si>
  <si>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</si>
  <si>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</si>
  <si>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</si>
  <si>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</si>
  <si>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</si>
  <si>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</si>
  <si>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</si>
  <si>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</si>
  <si>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</si>
  <si>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</si>
  <si>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</si>
  <si>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</si>
  <si>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</si>
  <si>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</si>
  <si>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</si>
  <si>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</si>
  <si>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</si>
  <si>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</si>
  <si>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</si>
  <si>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</si>
  <si>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</si>
  <si>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</si>
  <si>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</si>
  <si>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</si>
  <si>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</si>
  <si>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</si>
  <si>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</si>
  <si>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</si>
  <si>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</si>
  <si>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</si>
  <si>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</si>
  <si>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</si>
  <si>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</si>
  <si>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</si>
  <si>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</si>
  <si>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</si>
  <si>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</si>
  <si>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</si>
  <si>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</si>
  <si>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</si>
  <si>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</si>
  <si>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</si>
  <si>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</si>
  <si>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</si>
  <si>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</si>
  <si>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</si>
  <si>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</si>
  <si>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</si>
  <si>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</si>
  <si>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</si>
  <si>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</si>
  <si>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</si>
  <si>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</si>
  <si>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</si>
  <si>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</si>
  <si>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</si>
  <si>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</si>
  <si>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</si>
  <si>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</si>
  <si>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</si>
  <si>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</si>
  <si>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</si>
  <si>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</si>
  <si>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</si>
  <si>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</si>
  <si>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</si>
  <si>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</si>
  <si>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</si>
  <si>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</si>
  <si>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</si>
  <si>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</si>
  <si>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</si>
  <si>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</si>
  <si>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</si>
  <si>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</si>
  <si>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</si>
  <si>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</si>
  <si>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</si>
  <si>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</si>
  <si>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</si>
  <si>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</si>
  <si>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</si>
  <si>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</si>
  <si>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</si>
  <si>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</si>
  <si>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</si>
  <si>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</si>
  <si>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</si>
  <si>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</si>
  <si>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</si>
  <si>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</si>
  <si>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</si>
  <si>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</si>
  <si>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</si>
  <si>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</si>
  <si>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</si>
  <si>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</si>
  <si>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</si>
  <si>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</si>
  <si>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</si>
  <si>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</si>
  <si>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</si>
  <si>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</si>
  <si>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</si>
  <si>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</si>
  <si>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</si>
  <si>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</si>
  <si>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</si>
  <si>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</si>
  <si>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</si>
  <si>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</si>
  <si>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</si>
  <si>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</si>
  <si>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</si>
  <si>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</si>
  <si>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</si>
  <si>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</si>
  <si>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</si>
  <si>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</si>
  <si>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</si>
  <si>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</si>
  <si>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</si>
  <si>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</si>
  <si>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</si>
  <si>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</si>
  <si>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</si>
  <si>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</si>
  <si>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</si>
  <si>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</si>
  <si>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</si>
  <si>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</si>
  <si>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</si>
  <si>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</si>
  <si>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</si>
  <si>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</si>
  <si>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</si>
  <si>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</si>
  <si>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</si>
  <si>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</si>
  <si>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</si>
  <si>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</si>
  <si>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</si>
  <si>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</si>
  <si>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</si>
  <si>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</si>
  <si>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</si>
  <si>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</si>
  <si>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</si>
  <si>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</si>
  <si>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</si>
  <si>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</si>
  <si>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</si>
  <si>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</si>
  <si>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</si>
  <si>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</si>
  <si>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</si>
  <si>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</si>
  <si>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</si>
  <si>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</si>
  <si>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</si>
  <si>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</si>
  <si>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</si>
  <si>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</si>
  <si>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</si>
  <si>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</si>
  <si>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</si>
  <si>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</si>
  <si>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</si>
  <si>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</si>
  <si>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</si>
  <si>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</si>
  <si>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</si>
  <si>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</si>
  <si>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</si>
  <si>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</si>
  <si>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</si>
  <si>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</si>
  <si>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</si>
  <si>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</si>
  <si>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</si>
  <si>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</si>
  <si>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</si>
  <si>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</si>
  <si>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</si>
  <si>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</si>
  <si>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</si>
  <si>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</si>
  <si>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</si>
  <si>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</si>
  <si>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</si>
  <si>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</si>
  <si>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</si>
  <si>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</si>
  <si>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</si>
  <si>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</si>
  <si>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</si>
  <si>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</si>
  <si>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</si>
  <si>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</si>
  <si>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</si>
  <si>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</si>
  <si>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</si>
  <si>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</si>
  <si>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</si>
  <si>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</si>
  <si>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</si>
  <si>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</si>
  <si>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</si>
  <si>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</si>
  <si>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</si>
  <si>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</si>
  <si>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</si>
  <si>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</si>
  <si>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</si>
  <si>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</si>
  <si>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</si>
  <si>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</si>
  <si>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</si>
  <si>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</si>
  <si>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</si>
  <si>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</si>
  <si>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</si>
  <si>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</si>
  <si>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</si>
  <si>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</si>
  <si>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</si>
  <si>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</si>
  <si>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</si>
  <si>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</si>
  <si>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</si>
  <si>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</si>
  <si>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</si>
  <si>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</si>
  <si>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</si>
  <si>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</si>
  <si>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</si>
  <si>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</si>
  <si>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</si>
  <si>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</si>
  <si>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</si>
  <si>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</si>
  <si>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</si>
  <si>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</si>
  <si>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</si>
  <si>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</si>
  <si>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</si>
  <si>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</si>
  <si>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</si>
  <si>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</si>
  <si>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</si>
  <si>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</si>
  <si>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</si>
  <si>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</si>
  <si>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</si>
  <si>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</si>
  <si>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</si>
  <si>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</si>
  <si>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</si>
  <si>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</si>
  <si>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</si>
  <si>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</si>
  <si>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</si>
  <si>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</si>
  <si>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</si>
  <si>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</si>
  <si>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</si>
  <si>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</si>
  <si>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</si>
  <si>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</si>
  <si>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</si>
  <si>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</si>
  <si>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</si>
  <si>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</si>
  <si>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</si>
  <si>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</si>
  <si>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</si>
  <si>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</si>
  <si>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</si>
  <si>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</si>
  <si>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</si>
  <si>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</si>
  <si>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</si>
  <si>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</si>
  <si>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</si>
  <si>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</si>
  <si>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</si>
  <si>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</si>
  <si>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</si>
  <si>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</si>
  <si>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</si>
  <si>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</si>
  <si>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</si>
  <si>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</si>
  <si>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</si>
  <si>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</si>
  <si>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</si>
  <si>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</si>
  <si>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</si>
  <si>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</si>
  <si>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</si>
  <si>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</si>
  <si>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</si>
  <si>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</si>
  <si>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</si>
  <si>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</si>
  <si>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</si>
  <si>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</si>
  <si>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</si>
  <si>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</si>
  <si>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</si>
  <si>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</si>
  <si>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</si>
  <si>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</si>
  <si>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</si>
  <si>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</si>
  <si>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</si>
  <si>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</si>
  <si>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</si>
  <si>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</si>
  <si>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</si>
  <si>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</si>
  <si>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</si>
  <si>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</si>
  <si>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</si>
  <si>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</si>
  <si>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</si>
  <si>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</si>
  <si>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</si>
  <si>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</si>
  <si>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</si>
  <si>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</si>
  <si>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</si>
  <si>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</si>
  <si>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</si>
  <si>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</si>
  <si>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</si>
  <si>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</si>
  <si>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</si>
  <si>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</si>
  <si>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</si>
  <si>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</si>
  <si>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</si>
  <si>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</si>
  <si>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</si>
  <si>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</si>
  <si>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</si>
  <si>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</si>
  <si>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</si>
  <si>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</si>
  <si>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</si>
  <si>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</si>
  <si>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</si>
  <si>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</si>
  <si>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</si>
  <si>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</si>
  <si>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</si>
  <si>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</si>
  <si>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</si>
  <si>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</si>
  <si>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</si>
  <si>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</si>
  <si>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</si>
  <si>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</si>
  <si>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</si>
  <si>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</si>
  <si>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</si>
  <si>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</si>
  <si>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</si>
  <si>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</si>
  <si>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</si>
  <si>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</si>
  <si>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</si>
  <si>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</si>
  <si>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</si>
  <si>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</si>
  <si>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</si>
  <si>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</si>
  <si>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</si>
  <si>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</si>
  <si>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</si>
  <si>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</si>
  <si>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</si>
  <si>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</si>
  <si>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</si>
  <si>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</si>
  <si>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</si>
  <si>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</si>
  <si>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</si>
  <si>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</si>
  <si>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</si>
  <si>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</si>
  <si>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</si>
  <si>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</si>
  <si>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</si>
  <si>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</si>
  <si>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</si>
  <si>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</si>
  <si>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</si>
  <si>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</si>
  <si>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</si>
  <si>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</si>
  <si>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</si>
  <si>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</si>
  <si>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</si>
  <si>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</si>
  <si>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</si>
  <si>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</si>
  <si>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</si>
  <si>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</si>
  <si>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</si>
  <si>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</si>
  <si>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</si>
  <si>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</si>
  <si>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</si>
  <si>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</si>
  <si>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</si>
  <si>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</si>
  <si>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</si>
  <si>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</si>
  <si>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</si>
  <si>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</si>
  <si>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</si>
  <si>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</si>
  <si>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</si>
  <si>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</si>
  <si>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</si>
  <si>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</si>
  <si>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</si>
  <si>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</si>
  <si>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</si>
  <si>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</si>
  <si>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</si>
  <si>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</si>
  <si>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</si>
  <si>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</si>
  <si>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</si>
  <si>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</si>
  <si>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</si>
  <si>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</si>
  <si>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</si>
  <si>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</si>
  <si>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</si>
  <si>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</si>
  <si>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</si>
  <si>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</si>
  <si>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</si>
  <si>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</si>
  <si>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</si>
  <si>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</si>
  <si>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</si>
  <si>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</si>
  <si>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</si>
  <si>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</si>
  <si>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</si>
  <si>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</si>
  <si>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</si>
  <si>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</si>
  <si>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</si>
  <si>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</si>
  <si>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</si>
  <si>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</si>
  <si>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</si>
  <si>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</si>
  <si>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</si>
  <si>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</si>
  <si>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</si>
  <si>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</si>
  <si>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</si>
  <si>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</si>
  <si>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</si>
  <si>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</si>
  <si>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</si>
  <si>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</si>
  <si>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</si>
  <si>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</si>
  <si>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</si>
  <si>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</si>
  <si>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</si>
  <si>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</si>
  <si>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</si>
  <si>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</si>
  <si>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</si>
  <si>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</si>
  <si>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</si>
  <si>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</si>
  <si>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</si>
  <si>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</si>
  <si>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</si>
  <si>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</si>
  <si>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</si>
  <si>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</si>
  <si>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</si>
  <si>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</si>
  <si>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</si>
  <si>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</si>
  <si>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</si>
  <si>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</si>
  <si>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</si>
  <si>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</si>
  <si>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</si>
  <si>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</si>
  <si>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</si>
  <si>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</si>
  <si>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</si>
  <si>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</si>
  <si>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</si>
  <si>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</si>
  <si>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</si>
  <si>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</si>
  <si>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</si>
  <si>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</si>
  <si>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</si>
  <si>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</si>
  <si>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</si>
  <si>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</si>
  <si>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</si>
  <si>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</si>
  <si>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</si>
  <si>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</si>
  <si>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</si>
  <si>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</si>
  <si>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</si>
  <si>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</si>
  <si>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</si>
  <si>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</si>
  <si>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</si>
  <si>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</si>
  <si>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</si>
  <si>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</si>
  <si>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</si>
  <si>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</si>
  <si>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</si>
  <si>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</si>
  <si>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</si>
  <si>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</si>
  <si>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</si>
  <si>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</si>
  <si>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</si>
  <si>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</si>
  <si>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</si>
  <si>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</si>
  <si>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</si>
  <si>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</si>
  <si>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</si>
  <si>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</si>
  <si>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</si>
  <si>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</si>
  <si>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</si>
  <si>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</si>
  <si>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</si>
  <si>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</si>
  <si>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</si>
  <si>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</si>
  <si>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</si>
  <si>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</si>
  <si>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</si>
  <si>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</si>
  <si>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</si>
  <si>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</si>
  <si>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</si>
  <si>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</si>
  <si>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</si>
  <si>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</si>
  <si>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</si>
  <si>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</si>
  <si>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</si>
  <si>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</si>
  <si>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</si>
  <si>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</si>
  <si>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</si>
  <si>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</si>
  <si>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</si>
  <si>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</si>
  <si>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</si>
  <si>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</si>
  <si>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</si>
  <si>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</si>
  <si>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</si>
  <si>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</si>
  <si>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</si>
  <si>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</si>
  <si>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</si>
  <si>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</si>
  <si>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</si>
  <si>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</si>
  <si>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</si>
  <si>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</si>
  <si>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</si>
  <si>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</si>
  <si>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</si>
  <si>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</si>
  <si>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</si>
  <si>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</si>
  <si>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</si>
  <si>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</si>
  <si>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</si>
  <si>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</si>
  <si>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</si>
  <si>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</si>
  <si>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</si>
  <si>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</si>
  <si>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</si>
  <si>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</si>
  <si>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</si>
  <si>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</si>
  <si>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</si>
  <si>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</si>
  <si>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</si>
  <si>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</si>
  <si>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</si>
  <si>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</si>
  <si>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</si>
  <si>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</si>
  <si>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</si>
  <si>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</si>
  <si>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</si>
  <si>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</si>
  <si>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</si>
  <si>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</si>
  <si>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</si>
  <si>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</si>
  <si>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</si>
  <si>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</si>
  <si>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</si>
  <si>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</si>
  <si>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</si>
  <si>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</si>
  <si>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</si>
  <si>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</si>
  <si>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</si>
  <si>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</si>
  <si>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</si>
  <si>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</si>
  <si>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</si>
  <si>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</si>
  <si>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</si>
  <si>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</si>
  <si>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</si>
  <si>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</si>
  <si>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</si>
  <si>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</si>
  <si>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</si>
  <si>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</si>
  <si>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</si>
  <si>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</si>
  <si>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</si>
  <si>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</si>
  <si>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</si>
  <si>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</si>
  <si>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</si>
  <si>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</si>
  <si>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</si>
  <si>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</si>
  <si>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</si>
  <si>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</si>
  <si>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</si>
  <si>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</si>
  <si>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</si>
  <si>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</si>
  <si>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</si>
  <si>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</si>
  <si>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</si>
  <si>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</si>
  <si>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</si>
  <si>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</si>
  <si>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</si>
  <si>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</si>
  <si>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</si>
  <si>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</si>
  <si>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</si>
  <si>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</si>
  <si>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</si>
  <si>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</si>
  <si>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</si>
  <si>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</si>
  <si>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</si>
  <si>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</si>
  <si>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</si>
  <si>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</si>
  <si>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</si>
  <si>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</si>
  <si>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</si>
  <si>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</si>
  <si>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</si>
  <si>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</si>
  <si>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</si>
  <si>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</si>
  <si>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</si>
  <si>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</si>
  <si>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</si>
  <si>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</si>
  <si>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</si>
  <si>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</si>
  <si>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</si>
  <si>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</si>
  <si>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</si>
  <si>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</si>
  <si>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</si>
  <si>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</si>
  <si>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</si>
  <si>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</si>
  <si>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</si>
  <si>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</si>
  <si>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</si>
  <si>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</si>
  <si>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</si>
  <si>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</si>
  <si>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</si>
  <si>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</si>
  <si>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</si>
  <si>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</si>
  <si>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</si>
  <si>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</si>
  <si>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</si>
  <si>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</si>
  <si>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</si>
  <si>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</si>
  <si>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</si>
  <si>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</si>
  <si>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</si>
  <si>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</si>
  <si>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</si>
  <si>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</si>
  <si>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</si>
  <si>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</si>
  <si>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</si>
  <si>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</si>
  <si>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</si>
  <si>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</si>
  <si>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</si>
  <si>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</si>
  <si>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</si>
  <si>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</si>
  <si>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</si>
  <si>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</si>
  <si>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</si>
  <si>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</si>
  <si>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</si>
  <si>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</si>
  <si>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</si>
  <si>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</si>
  <si>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</si>
  <si>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</si>
  <si>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</si>
  <si>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</si>
  <si>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</si>
  <si>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</si>
  <si>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</si>
  <si>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</si>
  <si>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</si>
  <si>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</si>
  <si>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</si>
  <si>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</si>
  <si>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</si>
  <si>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</si>
  <si>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</si>
  <si>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</si>
  <si>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</si>
  <si>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</si>
  <si>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</si>
  <si>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</si>
  <si>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</si>
  <si>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</si>
  <si>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</si>
  <si>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</si>
  <si>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</si>
  <si>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</si>
  <si>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</si>
  <si>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</si>
  <si>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</si>
  <si>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</si>
  <si>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</si>
  <si>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</si>
  <si>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</si>
  <si>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</si>
  <si>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</si>
  <si>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</si>
  <si>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</si>
  <si>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</si>
  <si>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</si>
  <si>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</si>
  <si>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</si>
  <si>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</si>
  <si>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</si>
  <si>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</si>
  <si>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</si>
  <si>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</si>
  <si>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</si>
  <si>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</si>
  <si>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</si>
  <si>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</si>
  <si>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</si>
  <si>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</si>
  <si>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</si>
  <si>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</si>
  <si>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</si>
  <si>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</si>
  <si>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</si>
  <si>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</si>
  <si>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</si>
  <si>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</si>
  <si>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</si>
  <si>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</si>
  <si>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</si>
  <si>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</si>
  <si>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</si>
  <si>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</si>
  <si>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</si>
  <si>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</si>
  <si>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</si>
  <si>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</si>
  <si>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</si>
  <si>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</si>
  <si>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</si>
  <si>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</si>
  <si>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</si>
  <si>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</si>
  <si>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</si>
  <si>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</si>
  <si>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</si>
  <si>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</si>
  <si>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</si>
  <si>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</si>
  <si>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</si>
  <si>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</si>
  <si>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</si>
  <si>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</si>
  <si>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</si>
  <si>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</si>
  <si>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</si>
  <si>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</si>
  <si>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</si>
  <si>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</si>
  <si>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</si>
  <si>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</si>
  <si>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</si>
  <si>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</si>
  <si>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</si>
  <si>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</si>
  <si>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</si>
  <si>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</si>
  <si>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</si>
  <si>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</si>
  <si>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</si>
  <si>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</si>
  <si>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</si>
  <si>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</si>
  <si>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</si>
  <si>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</si>
  <si>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</si>
  <si>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</si>
  <si>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</si>
  <si>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</si>
  <si>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</si>
  <si>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</si>
  <si>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</si>
  <si>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</si>
  <si>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</si>
  <si>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</si>
  <si>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</si>
  <si>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</si>
  <si>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</si>
  <si>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</si>
  <si>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</si>
  <si>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</si>
  <si>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</si>
  <si>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</si>
  <si>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</si>
  <si>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</si>
  <si>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</si>
  <si>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</si>
  <si>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</si>
  <si>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</si>
  <si>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</si>
  <si>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</si>
  <si>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</si>
  <si>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</si>
  <si>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</si>
  <si>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</si>
  <si>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</si>
  <si>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</si>
  <si>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</si>
  <si>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</si>
  <si>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</si>
  <si>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</si>
  <si>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</si>
  <si>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</si>
  <si>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</si>
  <si>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</si>
  <si>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</si>
  <si>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</si>
  <si>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</si>
  <si>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</si>
  <si>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</si>
  <si>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</si>
  <si>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</si>
  <si>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</si>
  <si>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</si>
  <si>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</si>
  <si>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</si>
  <si>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</si>
  <si>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</si>
  <si>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</si>
  <si>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</si>
  <si>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</si>
  <si>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</si>
  <si>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</si>
  <si>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</si>
  <si>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</si>
  <si>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</si>
  <si>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</si>
  <si>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</si>
  <si>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</si>
  <si>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</si>
  <si>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</si>
  <si>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</si>
  <si>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</si>
  <si>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</si>
  <si>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</si>
  <si>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</si>
  <si>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</si>
  <si>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</si>
  <si>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</si>
  <si>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</si>
  <si>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</si>
  <si>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</si>
  <si>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</si>
  <si>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</si>
  <si>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</si>
  <si>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</si>
  <si>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</si>
  <si>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</si>
  <si>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</si>
  <si>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</si>
  <si>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</si>
  <si>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</si>
  <si>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</si>
  <si>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</si>
  <si>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</si>
  <si>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</si>
  <si>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</si>
  <si>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</si>
  <si>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</si>
  <si>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</si>
  <si>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</si>
  <si>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</si>
  <si>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</si>
  <si>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</si>
  <si>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</si>
  <si>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</si>
  <si>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</si>
  <si>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</si>
  <si>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</si>
  <si>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</si>
  <si>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</si>
  <si>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</si>
  <si>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</si>
  <si>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</si>
  <si>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</si>
  <si>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</si>
  <si>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</si>
  <si>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</si>
  <si>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</si>
  <si>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</si>
  <si>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</si>
  <si>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</si>
  <si>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</si>
  <si>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</si>
  <si>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</si>
  <si>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</si>
  <si>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</si>
  <si>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</si>
  <si>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</si>
  <si>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</si>
  <si>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</si>
  <si>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</si>
  <si>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</si>
  <si>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</si>
  <si>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</si>
  <si>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</si>
  <si>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</si>
  <si>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</si>
  <si>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</si>
  <si>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</si>
  <si>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</si>
  <si>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</si>
  <si>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</si>
  <si>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</si>
  <si>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</si>
  <si>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</si>
  <si>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</si>
  <si>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</si>
  <si>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</si>
  <si>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</si>
  <si>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</si>
  <si>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</si>
  <si>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</si>
  <si>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</si>
  <si>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</si>
  <si>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</si>
  <si>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</si>
  <si>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</si>
  <si>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</si>
  <si>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</si>
  <si>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</si>
  <si>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</si>
  <si>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</si>
  <si>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</si>
  <si>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</si>
  <si>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</si>
  <si>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</si>
  <si>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</si>
  <si>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</si>
  <si>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</si>
  <si>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</si>
  <si>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</si>
  <si>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</si>
  <si>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</si>
  <si>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</si>
  <si>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</si>
  <si>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</si>
  <si>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</si>
  <si>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</si>
  <si>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</si>
  <si>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</si>
  <si>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</si>
  <si>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</si>
  <si>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</si>
  <si>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</si>
  <si>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</si>
  <si>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</si>
  <si>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</si>
  <si>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</si>
  <si>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</si>
  <si>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</si>
  <si>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</si>
  <si>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</si>
  <si>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</si>
  <si>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</si>
  <si>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</si>
  <si>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</si>
  <si>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</si>
  <si>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</si>
  <si>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</si>
  <si>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</si>
  <si>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</si>
  <si>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</si>
  <si>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</si>
  <si>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</si>
  <si>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</si>
  <si>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</si>
  <si>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</si>
  <si>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</si>
  <si>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</si>
  <si>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</si>
  <si>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</si>
  <si>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</si>
  <si>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</si>
  <si>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</si>
  <si>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</si>
  <si>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</si>
  <si>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</si>
  <si>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</si>
  <si>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</si>
  <si>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</si>
  <si>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</si>
  <si>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</si>
  <si>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</si>
  <si>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</si>
  <si>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</si>
  <si>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</si>
  <si>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</si>
  <si>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</si>
  <si>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</si>
  <si>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</si>
  <si>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</si>
  <si>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</si>
  <si>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</si>
  <si>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</si>
  <si>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</si>
  <si>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</si>
  <si>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</si>
  <si>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</si>
  <si>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</si>
  <si>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</si>
  <si>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</si>
  <si>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</si>
  <si>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</si>
  <si>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</si>
  <si>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</si>
  <si>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</si>
  <si>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</si>
  <si>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</si>
  <si>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</si>
  <si>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</si>
  <si>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</si>
  <si>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</si>
  <si>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</si>
  <si>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</si>
  <si>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</si>
  <si>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</si>
  <si>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</si>
  <si>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</si>
  <si>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</si>
  <si>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</si>
  <si>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</si>
  <si>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</si>
  <si>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</si>
  <si>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</si>
  <si>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</si>
  <si>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</si>
  <si>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</si>
  <si>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</si>
  <si>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</si>
  <si>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</si>
  <si>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</si>
  <si>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</si>
  <si>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</si>
  <si>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</si>
  <si>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</si>
  <si>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</si>
  <si>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</si>
  <si>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</si>
  <si>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</si>
  <si>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</si>
  <si>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</si>
  <si>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</si>
  <si>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</si>
  <si>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</si>
  <si>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</si>
  <si>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</si>
  <si>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</si>
  <si>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</si>
  <si>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</si>
  <si>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</si>
  <si>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</si>
  <si>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</si>
  <si>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</si>
  <si>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</si>
  <si>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</si>
  <si>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</si>
  <si>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</si>
  <si>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</si>
  <si>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</si>
  <si>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</si>
  <si>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</si>
  <si>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</si>
  <si>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</si>
  <si>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</si>
  <si>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</si>
  <si>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</si>
  <si>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</si>
  <si>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</si>
  <si>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</si>
  <si>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</si>
  <si>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</si>
  <si>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</si>
  <si>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</si>
  <si>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</si>
  <si>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</si>
  <si>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</si>
  <si>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</si>
  <si>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</si>
  <si>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</si>
  <si>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</si>
  <si>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</si>
  <si>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</si>
  <si>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</si>
  <si>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</si>
  <si>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</si>
  <si>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</si>
  <si>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</si>
  <si>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</si>
  <si>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</si>
  <si>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</si>
  <si>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</si>
  <si>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</si>
  <si>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</si>
  <si>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</si>
  <si>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</si>
  <si>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</si>
  <si>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</si>
  <si>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</si>
  <si>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</si>
  <si>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</si>
  <si>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</si>
  <si>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</si>
  <si>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</si>
  <si>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</si>
  <si>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</si>
  <si>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</si>
  <si>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</si>
  <si>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</si>
  <si>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</si>
  <si>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</si>
  <si>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</si>
  <si>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</si>
  <si>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</si>
  <si>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</si>
  <si>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</si>
  <si>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</si>
  <si>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</si>
  <si>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</si>
  <si>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</si>
  <si>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</si>
  <si>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</si>
  <si>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</si>
  <si>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</si>
  <si>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</si>
  <si>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</si>
  <si>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</si>
  <si>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</si>
  <si>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</si>
  <si>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</si>
  <si>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</si>
  <si>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</si>
  <si>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</si>
  <si>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</si>
  <si>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</si>
  <si>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</si>
  <si>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</si>
  <si>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</si>
  <si>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</si>
  <si>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</si>
  <si>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</si>
  <si>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</si>
  <si>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</si>
  <si>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</si>
  <si>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</si>
  <si>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</si>
  <si>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</si>
  <si>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</si>
  <si>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</si>
  <si>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</si>
  <si>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</si>
  <si>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</si>
  <si>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</si>
  <si>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</si>
  <si>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</si>
  <si>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</si>
  <si>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</si>
  <si>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</si>
  <si>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</si>
  <si>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</si>
  <si>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</si>
  <si>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</si>
  <si>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</si>
  <si>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</si>
  <si>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</si>
  <si>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</si>
  <si>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</si>
  <si>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</si>
  <si>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</si>
  <si>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</si>
  <si>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</si>
  <si>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</si>
  <si>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</si>
  <si>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</si>
  <si>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</si>
  <si>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</si>
  <si>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</si>
  <si>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</si>
  <si>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</si>
  <si>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</si>
  <si>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</si>
  <si>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</si>
  <si>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</si>
  <si>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</si>
  <si>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</si>
  <si>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</si>
  <si>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</si>
  <si>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</si>
  <si>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</si>
  <si>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</si>
  <si>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</si>
  <si>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</si>
  <si>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</si>
  <si>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</si>
  <si>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</si>
  <si>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</si>
  <si>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</si>
  <si>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</si>
  <si>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</si>
  <si>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</si>
  <si>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</si>
  <si>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</si>
  <si>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</si>
  <si>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</si>
  <si>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</si>
  <si>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</si>
  <si>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</si>
  <si>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</si>
  <si>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</si>
  <si>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</si>
  <si>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</si>
  <si>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</si>
  <si>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</si>
  <si>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</si>
  <si>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</si>
  <si>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</si>
  <si>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</si>
  <si>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</si>
  <si>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</si>
  <si>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</si>
  <si>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</si>
  <si>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</si>
  <si>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</si>
  <si>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</si>
  <si>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</si>
  <si>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</si>
  <si>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</si>
  <si>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</si>
  <si>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</si>
  <si>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</si>
  <si>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</si>
  <si>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</si>
  <si>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</si>
  <si>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</si>
  <si>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</si>
  <si>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</si>
  <si>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</si>
  <si>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</si>
  <si>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</si>
  <si>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</si>
  <si>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</si>
  <si>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</si>
  <si>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</si>
  <si>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</si>
  <si>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</si>
  <si>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</si>
  <si>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</si>
  <si>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</si>
  <si>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</si>
  <si>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</si>
  <si>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</si>
  <si>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</si>
  <si>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</si>
  <si>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</si>
  <si>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</si>
  <si>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</si>
  <si>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</si>
  <si>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</si>
  <si>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</si>
  <si>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</si>
  <si>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</si>
  <si>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</si>
  <si>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</si>
  <si>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</si>
  <si>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</si>
  <si>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</si>
  <si>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</si>
  <si>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</si>
  <si>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</si>
  <si>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</si>
  <si>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</si>
  <si>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</si>
  <si>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</si>
  <si>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</si>
  <si>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</si>
  <si>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</si>
  <si>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</si>
  <si>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</si>
  <si>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</si>
  <si>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</si>
  <si>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</si>
  <si>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</si>
  <si>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</si>
  <si>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</si>
  <si>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</si>
  <si>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</si>
  <si>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</si>
  <si>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</si>
  <si>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</si>
  <si>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</si>
  <si>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</si>
  <si>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</si>
  <si>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</si>
  <si>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</si>
  <si>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</si>
  <si>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</si>
  <si>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</si>
  <si>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</si>
  <si>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</si>
  <si>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</si>
  <si>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</si>
  <si>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</si>
  <si>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</si>
  <si>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</si>
  <si>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</si>
  <si>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</si>
  <si>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</si>
  <si>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</si>
  <si>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</si>
  <si>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</si>
  <si>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</si>
  <si>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</si>
  <si>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</si>
  <si>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</si>
  <si>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</si>
  <si>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</si>
  <si>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</si>
  <si>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</si>
  <si>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</si>
  <si>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</si>
  <si>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</si>
  <si>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</si>
  <si>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</si>
  <si>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</si>
  <si>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</si>
  <si>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</si>
  <si>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</si>
  <si>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</si>
  <si>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</si>
  <si>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</si>
  <si>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</si>
  <si>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</si>
  <si>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</si>
  <si>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</si>
  <si>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</si>
  <si>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</si>
  <si>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</si>
  <si>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</si>
  <si>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</si>
  <si>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</si>
  <si>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</si>
  <si>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</si>
  <si>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</si>
  <si>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</si>
  <si>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</si>
  <si>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</si>
  <si>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</si>
  <si>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</si>
  <si>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</si>
  <si>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</si>
  <si>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</si>
  <si>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</si>
  <si>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</si>
  <si>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</si>
  <si>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</si>
  <si>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</si>
  <si>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</si>
  <si>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</si>
  <si>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</si>
  <si>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</si>
  <si>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</si>
  <si>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</si>
  <si>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</si>
  <si>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</si>
  <si>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</si>
  <si>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</si>
  <si>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</si>
  <si>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</si>
  <si>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</si>
  <si>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</si>
  <si>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</si>
  <si>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</si>
  <si>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</si>
  <si>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</si>
  <si>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</si>
  <si>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</si>
  <si>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</si>
  <si>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</si>
  <si>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</si>
  <si>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</si>
  <si>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</si>
  <si>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</si>
  <si>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</si>
  <si>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</si>
  <si>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</si>
  <si>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</si>
  <si>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</si>
  <si>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</si>
  <si>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</si>
  <si>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</si>
  <si>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</si>
  <si>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</si>
  <si>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</si>
  <si>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</si>
  <si>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</si>
  <si>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</si>
  <si>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</si>
  <si>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</si>
  <si>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</si>
  <si>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</si>
  <si>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</si>
  <si>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</si>
  <si>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</si>
  <si>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</si>
  <si>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</si>
  <si>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</si>
  <si>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</si>
  <si>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</si>
  <si>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</si>
  <si>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</si>
  <si>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</si>
  <si>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</si>
  <si>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</si>
  <si>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</si>
  <si>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</si>
  <si>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</si>
  <si>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</si>
  <si>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</si>
  <si>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</si>
  <si>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</si>
  <si>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</si>
  <si>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</si>
  <si>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</si>
  <si>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</si>
  <si>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</si>
  <si>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</si>
  <si>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</si>
  <si>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</si>
  <si>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</si>
  <si>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</si>
  <si>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</si>
  <si>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</si>
  <si>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</si>
  <si>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</si>
  <si>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</si>
  <si>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</si>
  <si>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</si>
  <si>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</si>
  <si>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</si>
  <si>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</si>
  <si>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</si>
  <si>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</si>
  <si>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</si>
  <si>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</si>
  <si>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</si>
  <si>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</si>
  <si>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</si>
  <si>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</si>
  <si>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</si>
  <si>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</si>
  <si>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</si>
  <si>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</si>
  <si>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</si>
  <si>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</si>
  <si>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</si>
  <si>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</si>
  <si>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</si>
  <si>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</si>
  <si>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</si>
  <si>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</si>
  <si>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</si>
  <si>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</si>
  <si>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</si>
  <si>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</si>
  <si>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</si>
  <si>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</si>
  <si>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</si>
  <si>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</si>
  <si>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</si>
  <si>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</si>
  <si>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</si>
  <si>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</si>
  <si>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</si>
  <si>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</si>
  <si>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</si>
  <si>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</si>
  <si>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</si>
  <si>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</si>
  <si>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</si>
  <si>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</si>
  <si>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</si>
  <si>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</si>
  <si>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</si>
  <si>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</si>
  <si>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</si>
  <si>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</si>
  <si>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</si>
  <si>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</si>
  <si>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</si>
  <si>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</si>
  <si>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</si>
  <si>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</si>
  <si>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</si>
  <si>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</si>
  <si>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</si>
  <si>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</si>
  <si>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</si>
  <si>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</si>
  <si>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</si>
  <si>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</si>
  <si>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</si>
  <si>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</si>
  <si>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</si>
  <si>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</si>
  <si>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</si>
  <si>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</si>
  <si>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</si>
  <si>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</si>
  <si>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</si>
  <si>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</si>
  <si>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</si>
  <si>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</si>
  <si>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</si>
  <si>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</si>
  <si>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</si>
  <si>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</si>
  <si>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</si>
  <si>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</si>
  <si>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</si>
  <si>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</si>
  <si>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</si>
  <si>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</si>
  <si>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</si>
  <si>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</si>
  <si>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</si>
  <si>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</si>
  <si>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</si>
  <si>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</si>
  <si>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</si>
  <si>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</si>
  <si>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</si>
  <si>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</si>
  <si>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</si>
  <si>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</si>
  <si>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</si>
  <si>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</si>
  <si>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</si>
  <si>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</si>
  <si>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</si>
  <si>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</si>
  <si>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</si>
  <si>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</si>
  <si>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</si>
  <si>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</si>
  <si>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</si>
  <si>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</si>
  <si>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</si>
  <si>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</si>
  <si>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</si>
  <si>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</si>
  <si>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</si>
  <si>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</si>
  <si>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</si>
  <si>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</si>
  <si>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</si>
  <si>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</si>
  <si>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</si>
  <si>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</si>
  <si>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</si>
  <si>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</si>
  <si>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</si>
  <si>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</si>
  <si>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</si>
  <si>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</si>
  <si>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</si>
  <si>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</si>
  <si>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</si>
  <si>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</si>
  <si>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</si>
  <si>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</si>
  <si>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</si>
  <si>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</si>
  <si>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</si>
  <si>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</si>
  <si>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</si>
  <si>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</si>
  <si>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</si>
  <si>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</si>
  <si>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</si>
  <si>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</si>
  <si>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</si>
  <si>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</si>
  <si>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</si>
  <si>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</si>
  <si>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</si>
  <si>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</si>
  <si>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</si>
  <si>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</si>
  <si>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</si>
  <si>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</si>
  <si>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</si>
  <si>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</si>
  <si>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</si>
  <si>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</si>
  <si>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</si>
  <si>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</si>
  <si>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</si>
  <si>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</si>
  <si>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</si>
  <si>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</si>
  <si>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</si>
  <si>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</si>
  <si>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</si>
  <si>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</si>
  <si>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</si>
  <si>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</si>
  <si>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</si>
  <si>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</si>
  <si>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</si>
  <si>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</si>
  <si>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</si>
  <si>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</si>
  <si>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</si>
  <si>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</si>
  <si>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</si>
  <si>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Team dispatched Sceco Complain doen #2904225651</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</si>
  <si>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</si>
  <si>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</si>
  <si>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</si>
  <si>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</si>
  <si>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</si>
  <si>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</si>
  <si>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</si>
  <si>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</si>
  <si>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</si>
  <si>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</si>
  <si>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</si>
  <si>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</si>
  <si>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</si>
  <si>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</si>
  <si>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</si>
  <si>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</si>
  <si>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</si>
  <si>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</si>
  <si>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</si>
  <si>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</si>
  <si>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</si>
  <si>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</si>
  <si>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</si>
  <si>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</si>
  <si>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</si>
  <si>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</si>
  <si>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</si>
  <si>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</si>
  <si>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</si>
  <si>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</si>
  <si>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</si>
  <si>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</si>
  <si>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</si>
  <si>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</si>
  <si>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</si>
  <si>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</si>
  <si>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</si>
  <si>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</si>
  <si>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</si>
  <si>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HAJ0127 &amp; HAJ0228 &amp; HAJ0223 / Sceco black out on HAJJ area , Teams secured HUb sites by PG and checking Remaining sites  </t>
  </si>
  <si>
    <t>PCM-20251208-00001628</t>
  </si>
  <si>
    <t xml:space="preserve">EM team need 30 min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</si>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</sst>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2" totalsRowShown="0" headerRowDxfId="46" dataDxfId="45" headerRowBorderDxfId="43" tableBorderDxfId="44" totalsRowBorderDxfId="42">
  <autoFilter ref="A1:L1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K6" sqref="K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336.67571203703847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45999.624137962965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45999.624137962965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45999.624137962965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45999.624137962965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45999.624137962965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45999.624137962965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45999.624137962965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45999.624137962965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45999.624137962965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45999.624137962965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45999.624137962965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45999.624137962965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45999.624137962965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45999.624137962965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45999.624137962965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45999.624137962965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45999.624137962965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45999.624137962965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45999.624137962965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45999.624137962965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45999.624137962965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45999.624137962965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45999.624137962965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45999.624137962965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45999.624137962965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45999.624137962965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45999.624137962965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45999.624137962965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45999.624137962965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45999.624137962965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45999.624137962965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45999.624137962965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45999.624137962965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45999.624137962965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45999.624137962965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45999.624137962965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45999.624137962965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45999.624137962965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45999.624137962965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45999.624137962965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45999.624137962965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45999.624137962965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45999.624137962965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45999.624137962965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45999.624137962965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45999.624137962965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45999.624137962965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45999.624137962965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45999.624137962965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45999.624137962965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45999.624137962965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45999.624137962965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45999.624137962965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45999.624137962965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45999.624137962965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45999.624137962965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45999.624137962965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45999.624137962965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45999.624137962965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45999.624137962965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45999.624137962965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45999.624137962965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45999.624137962965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45999.624137962965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45999.624137962965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45999.624137962965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45999.624137962965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45999.624137962965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45999.624137962965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45999.624137962965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45999.624137962965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45999.624137962965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45999.624137962965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45999.624137962965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45999.624137962965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45999.624137962965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45999.624137962965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45999.624137962965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45999.624137962965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45999.624137962965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45999.624137962965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45999.624137962965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45999.624137962965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45999.624137962965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45999.624137962965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45999.624137962965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45999.624137962965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45999.624137962965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45999.624137962965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45999.624137962965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45999.624137962965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45999.624137962965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45999.624137962965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45999.624137962965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45999.624137962965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45999.624137962965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45999.624137962965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45999.624137962965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45999.624137962965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45999.624137962965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45999.624137962965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45999.624137962965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45999.624137962965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45999.624137962965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45999.624137962965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45999.624137962965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45999.624137962965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45999.624137962965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45999.624137962965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45999.624137962965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45999.624137962965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45999.624137962965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45999.624137962965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45999.624137962965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45999.624137962965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45999.624137962965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45999.624137962965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45999.624137962965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45999.624137962965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45999.624137962965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45999.624137962965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45999.624137962965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45999.624137962965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45999.624137962965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45999.624137962965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45999.624137962965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45999.624137962965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45999.624137962965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45999.624137962965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45999.624137962965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45999.624137962965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45999.624137962965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45999.624137962965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45999.624137962965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45999.624137962965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45999.624137962965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45999.624137962965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45999.624137962965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45999.624137962965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45999.624137962965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45999.624137962965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45999.624137962965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45999.624137962965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45999.624137962965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45999.624137962965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45999.624137962965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45999.624137962965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45999.624137962965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45999.624137962965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45999.624137962965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45999.624137962965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45999.624137962965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45999.624137962965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45999.624137962965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45999.624137962965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45999.624137962965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45999.624137962965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45999.624137962965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45999.624137962965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45999.624137962965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45999.624137962965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45999.624137962965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45999.624137962965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45999.624137962965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45999.624137962965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45999.624137962965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45999.624137962965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45999.624137962965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45999.624137962965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45999.624137962965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45999.624137962965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45999.624137962965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45999.624137962965</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95E95ED3-FDE9-4FF2-94E8-3BFC946AB51A}"/>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topLeftCell="A6"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174.62430000000313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15.236718981483136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2.2687560185222537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t="shared" ref="G6:G54" ca="1" si="1">IFERROR(NOW()-F6,"-")</f>
        <v>7.9357870374224149E-2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t="shared" ca="1" si="1"/>
        <v>45999.624137962965</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t="shared" ca="1" si="1"/>
        <v>45999.624137962965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45999.624137962965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45999.624137962965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45999.624137962965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45999.624137962965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45999.624137962965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45999.624137962965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45999.624137962965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45999.624137962965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45999.624137962965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45999.624137962965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45999.624137962965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45999.624137962965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45999.624137962965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45999.624137962965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45999.624137962965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45999.624137962965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45999.624137962965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45999.624137962965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45999.624137962965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45999.624137962965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45999.624137962965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45999.624137962965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45999.624137962965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45999.624137962965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45999.624137962965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45999.624137962965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45999.624137962965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45999.624137962965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45999.624137962965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45999.624137962965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45999.624137962965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45999.624137962965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45999.624137962965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45999.624137962965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45999.624137962965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45999.624137962965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45999.624137962965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45999.624137962965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45999.624137962965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45999.624137962965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45999.624137962965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45999.624137962965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45999.624137962965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45999.624137962965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45999.624137962965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45999.624137962965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ref="G55:G118" ca="1" si="2">IFERROR(NOW()-F55,"-")</f>
        <v>45999.624137962965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2"/>
        <v>45999.624137962965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2"/>
        <v>45999.624137962965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2"/>
        <v>45999.624137962965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2"/>
        <v>45999.624137962965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2"/>
        <v>45999.624137962965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2"/>
        <v>45999.624137962965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2"/>
        <v>45999.624137962965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2"/>
        <v>45999.624137962965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2"/>
        <v>45999.624137962965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2"/>
        <v>45999.624137962965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2"/>
        <v>45999.624137962965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2"/>
        <v>45999.624137962965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45999.624137962965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45999.624137962965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45999.624137962965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45999.624137962965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45999.624137962965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45999.624137962965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45999.624137962965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45999.624137962965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45999.624137962965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45999.624137962965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45999.624137962965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45999.624137962965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45999.624137962965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45999.624137962965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45999.624137962965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45999.624137962965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45999.624137962965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45999.624137962965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45999.624137962965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45999.624137962965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45999.624137962965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45999.624137962965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45999.624137962965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45999.624137962965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45999.624137962965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45999.624137962965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45999.624137962965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45999.624137962965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45999.624137962965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45999.624137962965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45999.624137962965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45999.624137962965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45999.624137962965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45999.624137962965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45999.624137962965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45999.624137962965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45999.624137962965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45999.624137962965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45999.624137962965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45999.624137962965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45999.624137962965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45999.624137962965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45999.624137962965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45999.624137962965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45999.624137962965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45999.624137962965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45999.624137962965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45999.624137962965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45999.624137962965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45999.624137962965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45999.624137962965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ref="G119:G125" ca="1" si="3">IFERROR(NOW()-F119,"-")</f>
        <v>45999.624137962965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3"/>
        <v>45999.624137962965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3"/>
        <v>45999.624137962965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3"/>
        <v>45999.624137962965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3"/>
        <v>45999.624137962965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3"/>
        <v>45999.624137962965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3"/>
        <v>45999.624137962965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45999.624137962965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45999.624137962965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45999.624137962965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45999.624137962965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45999.624137962965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45999.624137962965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45999.624137962965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45999.624137962965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45999.624137962965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45999.624137962965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45999.624137962965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45999.624137962965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45999.624137962965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45999.624137962965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45999.624137962965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45999.624137962965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45999.624137962965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45999.624137962965</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45999.624137962965</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45999.624137962965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45999.624137962965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45999.624137962965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45999.624137962965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45999.624137962965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45999.624137962965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45999.624137962965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45999.624137962965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45999.624137962965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45999.624137962965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45999.624137962965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45999.624137962965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45999.624137962965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45999.624137962965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45999.624137962965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45999.624137962965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45999.624137962965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45999.624137962965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45999.624137962965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45999.624137962965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45999.624137962965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45999.624137962965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45999.624137962965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45999.624137962965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45999.624137962965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45999.624137962965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45999.624137962965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45999.624137962965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45999.624137962965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45999.624137962965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45999.624137962965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45999.624137962965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45999.624137962965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45999.624137962965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45999.624137962965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45999.624137962965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45999.624137962965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45999.624137962965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45999.624137962965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45999.624137962965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45999.624137962965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45999.624137962965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45999.624137962965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45999.624137962965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45999.624137962965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45999.624137962965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45999.624137962965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45999.624137962965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45999.624137962965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45999.624137962965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45999.624137962965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45999.624137962965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45999.624137962965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45999.624137962965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45999.624137962965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45999.624137962965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45999.624137962965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45999.624137962965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45999.624137962965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45999.624137962965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45999.624137962965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45999.624137962965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45999.624137962965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45999.624137962965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45999.624137962965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45999.624137962965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45999.624137962965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45999.624137962965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45999.624137962965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45999.624137962965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45999.624137962965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45999.624137962965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45999.624137962965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45999.624137962965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45999.624137962965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45999.624137962965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45999.624137962965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45999.624137962965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45999.624137962965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45999.624137962965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45999.624137962965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45999.624137962965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45999.624137962965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45999.624137962965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45999.624137962965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45999.624137962965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45999.624137962965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45999.624137962965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45999.624137962965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45999.624137962965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45999.624137962965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45999.624137962965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45999.624137962965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45999.624137962965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45999.624137962965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45999.624137962965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45999.624137962965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45999.624137962965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45999.624137962965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45999.624137962965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45999.624137962965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45999.624137962965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45999.624137962965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45999.624137962965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45999.624137962965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45999.624137962965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45999.624137962965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45999.624137962965</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45999.624137962965</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D15" sqref="D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45999.624137962965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45999.624137962965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45999.624137962965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45999.624137962965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45999.624137962965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45999.624137962965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45999.624137962965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45999.624137962965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45999.624137962965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45999.624137962965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45999.624137962965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45999.624137962965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45999.624137962965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45999.624137962965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45999.624137962965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45999.624137962965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45999.624137962965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45999.624137962965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45999.624137962965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45999.624137962965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45999.624137962965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45999.624137962965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45999.624137962965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45999.624137962965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45999.624137962965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45999.624137962965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45999.624137962965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45999.624137962965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45999.624137962965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45999.624137962965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45999.624137962965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45999.624137962965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45999.624137962965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45999.624137962965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45999.624137962965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45999.624137962965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45999.624137962965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45999.624137962965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45999.624137962965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45999.624137962965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45999.624137962965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45999.624137962965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45999.624137962965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45999.624137962965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45999.624137962965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45999.624137962965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45999.624137962965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45999.624137962965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45999.624137962965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45999.624137962965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45999.624137962965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45999.624137962965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45999.624137962965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45999.624137962965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45999.624137962965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45999.624137962965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45999.624137962965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45999.624137962965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45999.624137962965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45999.624137962965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45999.624137962965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45999.624137962965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45999.624137962965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45999.624137962965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45999.624137962965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45999.624137962965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45999.624137962965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45999.624137962965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45999.624137962965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45999.624137962965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45999.624137962965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45999.624137962965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45999.624137962965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45999.624137962965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45999.624137962965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45999.624137962965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45999.624137962965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45999.624137962965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45999.624137962965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45999.624137962965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45999.624137962965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45999.624137962965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45999.624137962965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45999.624137962965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45999.624137962965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45999.624137962965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45999.624137962965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45999.624137962965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45999.624137962965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45999.624137962965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45999.624137962965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45999.624137962965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45999.624137962965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45999.624137962965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45999.624137962965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45999.624137962965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45999.624137962965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45999.624137962965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45999.624137962965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45999.624137962965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45999.624137962965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45999.624137962965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45999.624137962965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45999.624137962965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45999.624137962965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45999.624137962965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45999.624137962965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45999.624137962965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45999.624137962965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45999.624137962965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45999.624137962965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45999.624137962965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45999.624137962965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45999.624137962965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45999.624137962965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45999.624137962965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45999.624137962965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45999.624137962965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45999.624137962965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45999.624137962965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45999.624137962965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45999.624137962965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45999.624137962965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45999.624137962965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45999.624137962965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45999.624137962965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45999.624137962965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45999.624137962965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45999.624137962965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45999.624137962965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45999.624137962965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45999.624137962965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45999.624137962965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45999.624137962965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45999.624137962965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45999.624137962965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45999.624137962965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45999.624137962965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45999.624137962965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45999.624137962965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45999.624137962965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45999.624137962965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45999.624137962965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45999.624137962965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45999.624137962965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45999.624137962965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45999.624137962965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45999.624137962965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45999.624137962965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45999.624137962965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45999.624137962965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45999.624137962965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45999.624137962965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45999.624137962965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45999.624137962965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45999.624137962965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45999.624137962965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45999.624137962965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45999.624137962965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45999.624137962965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45999.624137962965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45999.624137962965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45999.624137962965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45999.624137962965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45999.624137962965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45999.624137962965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45999.624137962965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45999.624137962965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45999.624137962965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45999.624137962965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45999.624137962965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45999.624137962965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45999.624137962965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45999.624137962965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45999.624137962965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45999.624137962965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45999.624137962965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45999.624137962965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45999.624137962965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45999.624137962965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45999.624137962965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45999.624137962965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45999.624137962965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45999.624137962965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45999.624137962965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45999.624137962965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45999.624137962965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45999.624137962965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45999.624137962965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45999.624137962965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45999.624137962965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45999.624137962965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45999.624137962965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45999.624137962965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45999.624137962965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45999.624137962965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45999.624137962965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45999.624137962965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45999.624137962965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45999.624137962965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45999.624137962965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45999.624137962965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45999.624137962965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45999.624137962965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45999.624137962965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45999.624137962965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45999.624137962965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45999.624137962965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45999.624137962965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45999.624137962965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45999.624137962965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45999.624137962965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45999.624137962965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45999.624137962965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45999.624137962965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45999.624137962965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45999.624137962965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45999.624137962965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45999.624137962965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45999.624137962965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45999.624137962965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45999.624137962965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45999.624137962965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45999.624137962965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45999.624137962965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45999.624137962965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45999.624137962965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45999.624137962965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45999.624137962965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45999.624137962965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45999.624137962965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45999.624137962965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45999.624137962965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45999.624137962965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45999.624137962965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45999.624137962965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45999.624137962965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45999.624137962965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45999.624137962965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45999.624137962965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45999.624137962965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45999.624137962965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45999.624137962965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45999.624137962965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45999.624137962965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45999.624137962965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45999.624137962965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45999.624137962965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45999.624137962965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45999.624137962965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45999.624137962965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45999.624137962965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45999.624137962965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45999.624137962965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45999.624137962965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45999.624137962965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45999.624137962965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45999.624137962965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45999.624137962965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45999.624137962965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45999.624137962965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45999.624137962965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45999.624137962965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45999.624137962965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45999.624137962965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45999.624137962965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45999.624137962965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45999.624137962965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45999.624137962965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45999.624137962965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45999.624137962965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45999.624137962965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45999.624137962965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45999.624137962965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45999.624137962965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45999.624137962965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45999.624137962965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45999.624137962965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45999.624137962965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45999.624137962965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45999.624137962965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45999.624137962965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45999.624137962965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45999.624137962965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45999.624137962965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45999.624137962965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45999.624137962965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45999.624137962965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45999.624137962965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45999.624137962965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45999.624137962965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45999.624137962965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45999.624137962965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45999.624137962965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45999.624137962965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45999.624137962965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45999.624137962965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45999.624137962965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45999.624137962965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45999.624137962965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45999.624137962965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45999.624137962965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45999.624137962965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45999.624137962965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45999.624137962965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45999.624137962965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45999.624137962965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45999.624137962965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45999.624137962965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45999.624137962965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45999.624137962965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45999.624137962965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45999.624137962965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45999.624137962965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45999.624137962965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45999.624137962965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45999.624137962965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45999.624137962965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45999.624137962965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45999.624137962965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45999.624137962965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45999.624137962965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45999.624137962965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45999.624137962965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45999.624137962965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45999.624137962965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45999.624137962965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45999.624137962965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45999.624137962965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45999.624137962965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45999.624137962965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45999.624137962965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45999.624137962965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45999.624137962965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45999.624137962965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45999.624137962965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45999.624137962965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45999.624137962965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45999.624137962965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45999.624137962965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45999.624137962965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45999.624137962965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45999.624137962965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45999.624137962965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45999.624137962965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45999.624137962965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45999.624137962965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45999.624137962965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45999.624137962965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45999.624137962965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45999.624137962965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45999.624137962965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45999.624137962965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45999.624137962965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45999.624137962965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45999.624137962965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45999.624137962965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45999.624137962965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45999.624137962965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45999.624137962965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45999.624137962965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45999.624137962965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45999.624137962965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45999.624137962965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45999.624137962965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45999.624137962965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45999.624137962965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45999.624137962965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45999.624137962965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45999.624137962965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45999.624137962965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45999.624137962965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45999.624137962965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45999.624137962965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45999.624137962965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45999.624137962965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45999.624137962965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45999.624137962965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45999.624137962965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45999.624137962965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45999.624137962965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45999.624137962965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45999.624137962965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45999.624137962965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45999.624137962965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45999.624137962965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45999.624137962965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45999.624137962965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45999.624137962965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45999.624137962965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45999.624137962965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45999.624137962965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45999.624137962965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45999.624137962965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45999.624137962965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45999.624137962965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45999.624137962965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45999.624137962965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45999.624137962965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45999.624137962965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45999.624137962965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45999.624137962965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45999.624137962965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45999.624137962965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45999.624137962965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45999.624137962965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45999.624137962965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45999.624137962965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45999.624137962965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45999.624137962965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45999.624137962965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45999.624137962965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45999.624137962965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45999.624137962965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45999.624137962965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45999.624137962965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45999.624137962965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45999.624137962965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45999.624137962965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45999.624137962965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45999.624137962965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45999.624137962965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45999.624137962965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45999.624137962965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45999.624137962965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45999.624137962965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45999.624137962965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45999.624137962965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45999.624137962965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45999.624137962965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45999.624137962965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45999.624137962965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45999.624137962965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45999.624137962965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45999.624137962965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45999.624137962965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45999.624137962965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45999.624137962965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45999.624137962965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45999.624137962965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45999.624137962965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45999.624137962965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45999.624137962965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45999.624137962965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45999.624137962965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45999.624137962965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45999.624137962965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45999.624137962965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45999.624137962965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45999.624137962965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45999.624137962965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45999.624137962965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45999.624137962965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45999.624137962965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45999.624137962965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45999.624137962965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45999.624137962965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45999.624137962965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45999.624137962965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45999.624137962965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45999.624137962965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45999.624137962965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45999.624137962965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45999.624137962965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45999.624137962965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45999.624137962965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45999.624137962965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45999.624137962965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45999.624137962965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45999.624137962965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45999.624137962965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45999.624137962965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45999.624137962965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45999.624137962965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45999.624137962965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45999.624137962965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45999.624137962965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45999.624137962965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45999.624137962965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45999.624137962965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45999.624137962965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45999.624137962965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45999.624137962965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45999.624137962965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45999.624137962965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45999.624137962965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45999.624137962965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45999.624137962965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45999.624137962965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45999.624137962965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45999.624137962965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45999.624137962965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45999.624137962965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45999.624137962965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45999.624137962965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45999.624137962965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45999.624137962965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45999.624137962965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45999.624137962965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45999.624137962965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45999.624137962965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45999.624137962965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45999.624137962965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45999.624137962965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45999.624137962965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45999.624137962965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45999.624137962965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45999.624137962965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45999.624137962965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45999.624137962965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45999.624137962965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45999.624137962965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45999.624137962965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45999.624137962965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45999.624137962965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45999.624137962965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45999.624137962965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45999.624137962965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45999.624137962965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45999.624137962965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45999.624137962965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45999.624137962965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45999.624137962965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45999.624137962965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45999.624137962965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45999.624137962965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45999.624137962965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45999.624137962965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45999.624137962965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45999.624137962965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45999.624137962965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45999.624137962965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45999.624137962965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45999.624137962965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45999.624137962965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45999.624137962965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45999.624137962965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45999.624137962965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45999.624137962965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45999.624137962965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45999.624137962965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45999.624137962965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45999.624137962965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45999.624137962965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45999.624137962965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45999.624137962965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45999.624137962965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45999.624137962965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45999.624137962965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45999.624137962965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45999.624137962965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45999.624137962965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45999.624137962965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45999.624137962965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45999.624137962965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45999.624137962965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45999.624137962965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45999.624137962965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45999.624137962965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45999.624137962965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45999.624137962965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45999.624137962965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45999.624137962965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45999.624137962965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45999.624137962965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45999.624137962965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45999.624137962965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45999.624137962965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45999.624137962965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45999.624137962965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45999.624137962965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45999.624137962965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45999.624137962965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45999.624137962965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45999.624137962965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45999.624137962965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45999.624137962965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45999.624137962965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45999.624137962965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45999.624137962965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45999.624137962965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45999.624137962965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45999.624137962965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45999.624137962965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45999.624137962965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45999.624138194442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45999.624138194442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45999.624138194442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45999.624138194442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45999.624138194442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45999.624138194442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45999.624138194442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45999.624138194442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45999.624138194442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45999.624138194442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45999.624138194442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45999.624138194442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45999.624138194442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45999.624138194442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45999.624138194442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45999.624138194442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45999.624138194442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45999.624138194442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45999.624138194442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45999.624138194442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45999.624138194442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45999.624138194442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45999.624138194442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45999.624138194442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45999.624138194442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45999.624138194442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45999.624138194442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45999.624138194442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45999.624138194442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45999.624138194442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45999.624138194442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45999.624138194442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45999.624138194442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45999.624138194442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45999.624138194442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45999.624138194442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45999.624138194442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45999.624138194442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45999.624138194442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45999.624138194442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45999.624138194442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45999.624138194442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45999.624138194442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45999.624138194442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45999.624138194442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45999.624138194442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45999.624138194442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45999.624138194442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45999.624138194442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45999.624138194442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45999.624138194442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45999.624138194442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45999.624138194442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45999.624138194442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45999.624138194442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45999.624138194442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45999.624138194442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45999.624138194442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45999.624138194442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45999.624138194442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45999.624138194442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45999.624138194442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45999.624138194442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45999.624138194442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45999.624138194442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45999.624138194442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45999.624138194442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45999.624138194442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45999.624138194442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45999.624138194442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45999.624138194442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45999.624138194442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45999.624138194442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45999.624138194442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45999.624138194442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45999.624138194442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45999.624138194442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45999.624138194442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45999.624138194442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45999.624138194442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45999.624138194442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45999.624138194442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45999.624138194442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45999.624138194442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45999.624138194442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45999.624138194442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45999.624138194442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45999.624138194442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45999.624138194442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45999.624138194442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45999.624138194442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45999.624138194442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45999.624138194442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45999.624138194442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45999.624138194442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45999.624138194442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45999.624138194442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45999.624138194442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45999.624138194442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45999.624138194442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45999.624138194442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45999.624138194442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45999.624138194442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45999.624138194442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45999.624138194442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45999.624138194442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45999.624138194442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45999.624138194442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45999.624138194442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45999.624138194442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45999.624138194442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45999.624138194442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45999.624138194442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45999.624138194442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45999.624138194442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45999.624138194442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45999.624138194442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45999.624138194442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45999.624138194442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45999.624138194442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45999.624138194442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45999.624138194442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45999.624138194442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45999.624138194442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45999.624138194442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45999.624138194442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45999.624138194442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45999.624138194442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45999.624138194442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45999.624138194442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45999.624138194442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45999.624138194442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45999.624138194442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45999.624138194442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45999.624138194442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45999.624138194442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45999.624138194442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45999.624138194442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45999.624138194442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45999.624138194442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45999.624138194442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45999.624138194442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45999.624138194442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45999.624138194442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45999.624138194442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45999.624138194442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45999.624138194442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45999.624138194442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45999.624138194442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45999.624138194442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45999.624138194442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45999.624138194442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45999.624138194442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45999.624138194442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45999.624138194442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45999.624138194442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45999.624138194442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45999.624138194442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45999.624138194442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45999.624138194442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45999.624138194442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45999.624138194442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45999.624138194442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45999.624138194442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45999.624138194442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45999.624138194442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45999.624138194442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45999.624138194442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45999.624138194442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45999.624138194442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45999.624138194442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45999.624138194442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45999.624138194442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45999.624138194442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45999.624138194442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45999.624138194442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45999.624138194442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45999.624138194442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45999.624138194442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45999.624138194442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45999.624138194442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45999.624138194442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45999.624138194442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45999.624138194442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45999.624138194442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45999.624138194442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45999.624138194442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45999.624138194442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45999.624138194442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45999.624138194442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45999.624138194442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45999.624138194442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45999.624138194442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45999.624138194442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45999.624138194442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45999.624138194442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45999.624138194442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45999.624138194442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45999.624138194442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45999.624138194442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45999.624138194442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45999.624138194442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45999.624138194442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45999.624138194442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45999.624138194442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45999.624138194442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45999.624138194442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45999.624138194442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45999.624138194442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45999.624138194442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45999.624138194442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45999.624138194442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45999.624138194442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45999.624138194442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45999.624138194442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45999.624138194442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45999.624138194442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45999.624138194442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45999.624138194442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45999.624138194442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45999.624138194442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45999.624138194442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45999.624138194442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45999.624138194442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45999.624138194442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45999.624138194442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45999.624138194442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45999.624138194442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45999.624138194442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45999.624138194442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45999.624138194442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45999.624138194442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45999.624138194442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45999.624138194442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45999.624138194442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45999.624138194442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45999.624138194442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45999.624138194442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45999.624138194442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45999.624138194442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45999.624138194442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45999.624138194442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45999.624138194442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45999.624138194442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45999.624138194442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45999.624138194442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45999.624138194442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45999.624138194442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45999.624138194442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45999.624138194442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45999.624138194442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45999.624138194442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45999.624138194442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45999.624138194442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45999.624138194442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45999.624138194442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45999.624138194442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45999.624138194442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45999.624138194442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45999.624138194442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45999.624138194442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45999.624138194442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45999.624138194442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45999.624138194442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45999.624138194442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45999.624138194442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45999.624138194442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45999.624138194442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45999.624138194442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45999.624138194442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45999.624138194442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45999.624138194442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45999.624138194442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45999.624138194442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45999.624138194442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45999.624138194442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45999.624138194442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45999.624138194442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45999.624138194442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45999.624138194442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45999.624138194442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45999.624138194442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45999.624138194442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45999.624138194442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45999.624138194442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45999.624138194442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45999.624138194442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45999.624138194442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45999.624138194442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45999.624138194442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45999.624138194442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45999.624138194442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45999.624138194442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45999.624138194442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45999.624138194442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45999.624138194442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45999.624138194442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45999.624138194442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45999.624138194442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45999.624138194442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45999.624138194442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45999.624138194442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45999.624138194442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45999.624138194442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45999.624138194442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45999.624138194442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45999.624138194442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45999.624138194442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45999.624138194442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45999.624138194442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296.1434203703684</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30656</v>
      </c>
      <c r="E3" s="90" t="s">
        <v>39111</v>
      </c>
      <c r="F3" s="91">
        <v>45997.533333333333</v>
      </c>
      <c r="G3" s="92">
        <f t="shared" ref="G3:G22" ca="1" si="0">IFERROR(NOW()-F3,"")</f>
        <v>2.090804629631748</v>
      </c>
      <c r="H3" s="91">
        <v>45997.522280092591</v>
      </c>
      <c r="I3" s="107" t="str">
        <f>IFERROR(VLOOKUP(D3,DB!A:F,6,0),"")</f>
        <v>Generator-SG</v>
      </c>
      <c r="J3" s="107" t="str">
        <f>IFERROR(VLOOKUP(D3,DB!A:G,7,0),"")</f>
        <v>Good</v>
      </c>
      <c r="K3" s="93" t="s">
        <v>39129</v>
      </c>
      <c r="L3" s="87" t="str">
        <f>IFERROR(VLOOKUP(D3,DB!A:I,9,0),"")</f>
        <v>Latis</v>
      </c>
    </row>
    <row r="4" spans="1:16" ht="19.5" customHeight="1">
      <c r="A4" s="107" t="s">
        <v>39130</v>
      </c>
      <c r="B4" s="107" t="str">
        <f>IFERROR(VLOOKUP(D4,DB!A:K,11,0),"")</f>
        <v>R4</v>
      </c>
      <c r="C4" s="89">
        <v>2</v>
      </c>
      <c r="D4" s="87" t="s">
        <v>32943</v>
      </c>
      <c r="E4" s="90" t="s">
        <v>39106</v>
      </c>
      <c r="F4" s="91">
        <v>45998.79414351852</v>
      </c>
      <c r="G4" s="92">
        <f t="shared" ca="1" si="0"/>
        <v>0.82999444444430992</v>
      </c>
      <c r="H4" s="91">
        <v>45998.664027777777</v>
      </c>
      <c r="I4" s="107" t="str">
        <f>IFERROR(VLOOKUP(D4,DB!A:F,6,0),"")</f>
        <v>SCECO</v>
      </c>
      <c r="J4" s="107" t="str">
        <f>IFERROR(VLOOKUP(D4,DB!A:G,7,0),"")</f>
        <v>Vandalized</v>
      </c>
      <c r="K4" s="93" t="s">
        <v>39131</v>
      </c>
      <c r="L4" s="87" t="str">
        <f>IFERROR(VLOOKUP(D4,DB!A:I,9,0),"")</f>
        <v>Latis</v>
      </c>
    </row>
    <row r="5" spans="1:16" ht="30.75">
      <c r="A5" s="107" t="s">
        <v>39132</v>
      </c>
      <c r="B5" s="107" t="str">
        <f>IFERROR(VLOOKUP(D5,DB!A:K,11,0),"")</f>
        <v>R4</v>
      </c>
      <c r="C5" s="89">
        <v>3</v>
      </c>
      <c r="D5" s="87" t="s">
        <v>36247</v>
      </c>
      <c r="E5" s="90" t="s">
        <v>39106</v>
      </c>
      <c r="F5" s="91"/>
      <c r="G5" s="92">
        <f t="shared" ca="1" si="0"/>
        <v>45999.624137962965</v>
      </c>
      <c r="H5" s="91">
        <v>45999.038888888892</v>
      </c>
      <c r="I5" s="107" t="str">
        <f>IFERROR(VLOOKUP(D5,DB!A:F,6,0),"")</f>
        <v>SCECO</v>
      </c>
      <c r="J5" s="107" t="str">
        <f>IFERROR(VLOOKUP(D5,DB!A:G,7,0),"")</f>
        <v>Dead</v>
      </c>
      <c r="K5" s="93" t="s">
        <v>39133</v>
      </c>
      <c r="L5" s="87" t="str">
        <f>IFERROR(VLOOKUP(D5,DB!A:I,9,0),"")</f>
        <v>Latis</v>
      </c>
    </row>
    <row r="6" spans="1:16" ht="39" customHeight="1">
      <c r="A6" s="107" t="s">
        <v>39134</v>
      </c>
      <c r="B6" s="107" t="str">
        <f>IFERROR(VLOOKUP(D6,DB!A:K,11,0),"")</f>
        <v>R4</v>
      </c>
      <c r="C6" s="89">
        <v>1</v>
      </c>
      <c r="D6" s="87" t="s">
        <v>32758</v>
      </c>
      <c r="E6" s="90" t="s">
        <v>39106</v>
      </c>
      <c r="F6" s="91">
        <v>45999.298831018517</v>
      </c>
      <c r="G6" s="92">
        <f t="shared" ca="1" si="0"/>
        <v>0.3253069444472203</v>
      </c>
      <c r="H6" s="91">
        <v>45999.292974537035</v>
      </c>
      <c r="I6" s="107" t="str">
        <f>IFERROR(VLOOKUP(D6,DB!A:F,6,0),"")</f>
        <v>SCECO</v>
      </c>
      <c r="J6" s="107" t="str">
        <f>IFERROR(VLOOKUP(D6,DB!A:G,7,0),"")</f>
        <v>No BB Shifted</v>
      </c>
      <c r="K6" s="93" t="s">
        <v>39135</v>
      </c>
      <c r="L6" s="87" t="str">
        <f>IFERROR(VLOOKUP(D6,DB!A:I,9,0),"")</f>
        <v>Latis</v>
      </c>
    </row>
    <row r="7" spans="1:16" ht="15" customHeight="1">
      <c r="A7" s="107"/>
      <c r="B7" s="107" t="str">
        <f>IFERROR(VLOOKUP(D7,DB!A:K,11,0),"")</f>
        <v/>
      </c>
      <c r="C7" s="89"/>
      <c r="D7" s="87"/>
      <c r="E7" s="90"/>
      <c r="F7" s="91"/>
      <c r="G7" s="92">
        <f t="shared" ca="1" si="0"/>
        <v>45999.624137962965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45999.624137962965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45999.624137962965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45999.624137962965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45999.624137962965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45999.624137962965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45999.624137962965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45999.624137962965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45999.624137962965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45999.624137962965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45999.624137962965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45999.624137962965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45999.624137962965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45999.624137962965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45999.624137962965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45999.624137962965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ref="G23:G86" ca="1" si="1">IFERROR(NOW()-F23,"")</f>
        <v>45999.624137962965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45999.624137962965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45999.624137962965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45999.624137962965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45999.624137962965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45999.624137962965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45999.624137962965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45999.624137962965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45999.624137962965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45999.624137962965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45999.624137962965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45999.624137962965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45999.624137962965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45999.624137962965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45999.624137962965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45999.624137962965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45999.624137962965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45999.624137962965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45999.624137962965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45999.624137962965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45999.624137962965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45999.624137962965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45999.624137962965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45999.624137962965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45999.624137962965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45999.624137962965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45999.624137962965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45999.624137962965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45999.624137962965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45999.624137962965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45999.624137962965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45999.624137962965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45999.624137962965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45999.624137962965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45999.624137962965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45999.624137962965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45999.624137962965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45999.624137962965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45999.624137962965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45999.624137962965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45999.624137962965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45999.624137962965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45999.624137962965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45999.624137962965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45999.624137962965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45999.624137962965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45999.624137962965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45999.624137962965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45999.624137962965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45999.624137962965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45999.624137962965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45999.624137962965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45999.624137962965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45999.624137962965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45999.624137962965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45999.624137962965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45999.624137962965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45999.624137962965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45999.624137962965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45999.624137962965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45999.624137962965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45999.624137962965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45999.624137962965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45999.624137962965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ref="G87:G132" ca="1" si="2">IFERROR(NOW()-F87,"")</f>
        <v>45999.624137962965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45999.624137962965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45999.624137962965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45999.624137962965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45999.624137962965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45999.624137962965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45999.624137962965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45999.624137962965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45999.624137962965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45999.624137962965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45999.624137962965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45999.624137962965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45999.624137962965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45999.624137962965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45999.624137962965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45999.624137962965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45999.624137962965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45999.624137962965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45999.624137962965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45999.624137962965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45999.624137962965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45999.624137962965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45999.624137962965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45999.624137962965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45999.624137962965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45999.624137962965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45999.624137962965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45999.624137962965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45999.624137962965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45999.624137962965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45999.624137962965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45999.624137962965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45999.624137962965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45999.624137962965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45999.624137962965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45999.624137962965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45999.624137962965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45999.624137962965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45999.624137962965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45999.624137962965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45999.624137962965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45999.624137962965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45999.624137962965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45999.624137962965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45999.624137962965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45999.624137962965</v>
      </c>
      <c r="H132" s="91"/>
      <c r="I132" s="107" t="str">
        <f>IFERROR(VLOOKUP(D132,DB!A:F,6,0),"")</f>
        <v/>
      </c>
      <c r="J132" s="107" t="str">
        <f>IFERROR(VLOOKUP(D132,DB!A:G,7,0),"")</f>
        <v/>
      </c>
      <c r="K132" s="93"/>
      <c r="L132" s="87" t="str">
        <f>IFERROR(VLOOKUP(D132,DB!A:I,9,0),"")</f>
        <v/>
      </c>
    </row>
  </sheetData>
  <dataValidations count="2">
    <dataValidation allowBlank="1" showInputMessage="1" showErrorMessage="1" sqref="E1" xr:uid="{A4F81451-56CC-4543-9497-104C4E44EE4B}"/>
    <dataValidation type="list" allowBlank="1" showInputMessage="1" showErrorMessage="1" sqref="E2:E1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107.79207777777629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73.43526064814796</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50.963026851852192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18.250839351851027</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2.5166495370358462</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2</v>
      </c>
      <c r="D7" s="100" t="s">
        <v>32904</v>
      </c>
      <c r="E7" s="37" t="s">
        <v>39106</v>
      </c>
      <c r="F7" s="38">
        <v>45999.394085648149</v>
      </c>
      <c r="G7" s="131">
        <f ca="1">IFERROR(NOW()-F7,"")</f>
        <v>0.23005231481511146</v>
      </c>
      <c r="H7" s="38">
        <v>45999.384479166663</v>
      </c>
      <c r="I7" s="37" t="str">
        <f>IFERROR(VLOOKUP(D7,DB!A:F,6,0),"")</f>
        <v>SCECO</v>
      </c>
      <c r="J7" s="37" t="str">
        <f>IFERROR(VLOOKUP(D7,DB!A:G,7,0),"")</f>
        <v>Dead</v>
      </c>
      <c r="K7" s="37" t="s">
        <v>39147</v>
      </c>
      <c r="L7" s="37" t="str">
        <f>IFERROR(VLOOKUP(D7,DB!A:I,9,0),"")</f>
        <v>Latis</v>
      </c>
    </row>
    <row r="8" spans="1:13" ht="30.75">
      <c r="A8" s="37" t="s">
        <v>39148</v>
      </c>
      <c r="B8" s="37" t="str">
        <f>IFERROR(VLOOKUP(D8,DB!A:K,11,0),"")</f>
        <v>R5</v>
      </c>
      <c r="C8" s="37">
        <v>4</v>
      </c>
      <c r="D8" s="100" t="s">
        <v>38377</v>
      </c>
      <c r="E8" s="37" t="s">
        <v>39111</v>
      </c>
      <c r="F8" s="38"/>
      <c r="G8" s="131">
        <f ca="1">IFERROR(NOW()-F8,"")</f>
        <v>45999.624137962965</v>
      </c>
      <c r="H8" s="38">
        <v>45999.488043981481</v>
      </c>
      <c r="I8" s="37" t="str">
        <f>IFERROR(VLOOKUP(D8,DB!A:F,6,0),"")</f>
        <v>SCECO</v>
      </c>
      <c r="J8" s="37" t="str">
        <f>IFERROR(VLOOKUP(D8,DB!A:G,7,0),"")</f>
        <v>Haj Removal</v>
      </c>
      <c r="K8" s="37" t="s">
        <v>39149</v>
      </c>
      <c r="L8" s="37" t="str">
        <f>IFERROR(VLOOKUP(D8,DB!A:I,9,0),"")</f>
        <v>Latis</v>
      </c>
    </row>
    <row r="9" spans="1:13">
      <c r="A9" s="37" t="s">
        <v>39150</v>
      </c>
      <c r="B9" s="37" t="str">
        <f>IFERROR(VLOOKUP(D9,DB!A:K,11,0),"")</f>
        <v>R5</v>
      </c>
      <c r="C9" s="37">
        <v>1</v>
      </c>
      <c r="D9" s="100" t="s">
        <v>36189</v>
      </c>
      <c r="E9" s="37" t="s">
        <v>39106</v>
      </c>
      <c r="F9" s="38">
        <v>45999.613761574074</v>
      </c>
      <c r="G9" s="131">
        <f ca="1">IFERROR(NOW()-F9,"")</f>
        <v>1.0376388891017996E-2</v>
      </c>
      <c r="H9" s="38">
        <v>45999.608206018522</v>
      </c>
      <c r="I9" s="37" t="str">
        <f>IFERROR(VLOOKUP(D9,DB!A:F,6,0),"")</f>
        <v>Generator-SG</v>
      </c>
      <c r="J9" s="37" t="str">
        <f>IFERROR(VLOOKUP(D9,DB!A:G,7,0),"")</f>
        <v>Vandalized</v>
      </c>
      <c r="K9" s="37" t="s">
        <v>39151</v>
      </c>
      <c r="L9" s="37" t="str">
        <f>IFERROR(VLOOKUP(D9,DB!A:I,9,0),"")</f>
        <v>Latis</v>
      </c>
    </row>
    <row r="10" spans="1:13">
      <c r="A10" s="37"/>
      <c r="B10" s="37" t="str">
        <f>IFERROR(VLOOKUP(D10,DB!A:K,11,0),"")</f>
        <v/>
      </c>
      <c r="C10" s="37"/>
      <c r="D10" s="100"/>
      <c r="E10" s="37"/>
      <c r="F10" s="38"/>
      <c r="G10" s="131">
        <f ca="1">IFERROR(NOW()-F10,"")</f>
        <v>45999.624137962965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45999.624137962965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45999.624137962965</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45999.624137962965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45999.624137962965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45999.624137962965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45999.624137962965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45999.624137962965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45999.624137962965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45999.624137962965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45999.624137962965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45999.624137962965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45999.624137962965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45999.624137962965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45999.624137962965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45999.624137962965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45999.624137962965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45999.624137962965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45999.624137962965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45999.624137962965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45999.624137962965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45999.624137962965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45999.624137962965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45999.624137962965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45999.624137962965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45999.624137962965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45999.624137962965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45999.624137962965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45999.624137962965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45999.624137962965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45999.624137962965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45999.624137962965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45999.624137962965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45999.624137962965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45999.624137962965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45999.624137962965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45999.624137962965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45999.624137962965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45999.624137962965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45999.624137962965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45999.624137962965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45999.624137962965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45999.624137962965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45999.624137962965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45999.624137962965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45999.624137962965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45999.624137962965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45999.624137962965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45999.624137962965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45999.624137962965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45999.624137962965</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tabSelected="1" workbookViewId="0">
      <selection activeCell="E5" sqref="E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15</v>
      </c>
      <c r="D2" s="115" t="s">
        <v>29606</v>
      </c>
      <c r="E2" s="138" t="s">
        <v>39153</v>
      </c>
      <c r="F2" s="117">
        <v>45999.617465277777</v>
      </c>
      <c r="G2" s="72">
        <f t="shared" ref="G2:G23" ca="1" si="0">IFERROR(NOW()-F2,"-")</f>
        <v>6.6726851873681881E-3</v>
      </c>
      <c r="H2" s="117">
        <v>45999.603159722225</v>
      </c>
      <c r="I2" s="115" t="str">
        <f>IFERROR(VLOOKUP(D2,DB!A:F,6,0),"")</f>
        <v>SCECO</v>
      </c>
      <c r="J2" s="115" t="str">
        <f>IFERROR(VLOOKUP(D2,DB!A:G,7,0),"")</f>
        <v>Good</v>
      </c>
      <c r="K2" s="118" t="s">
        <v>39154</v>
      </c>
      <c r="L2" s="133" t="str">
        <f>IFERROR(VLOOKUP(D2,DB!A:I,9,0),"")</f>
        <v>Latis</v>
      </c>
    </row>
    <row r="3" spans="1:16382" ht="31.5" customHeight="1">
      <c r="A3" s="114"/>
      <c r="B3" s="115" t="str">
        <f>IFERROR(VLOOKUP(D3,DB!A:K,11,0),"")</f>
        <v/>
      </c>
      <c r="C3" s="116"/>
      <c r="D3" s="115"/>
      <c r="E3" s="138"/>
      <c r="F3" s="117"/>
      <c r="G3" s="72">
        <f t="shared" ca="1" si="0"/>
        <v>45999.624137962965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45999.624137962965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45999.624137962965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45999.624137962965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45999.624137962965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45999.624137962965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45999.624137962965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45999.624137962965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45999.624137962965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45999.624137962965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45999.624137962965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45999.624137962965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45999.624137962965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45999.624137962965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45999.624137962965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45999.624137962965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45999.624137962965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45999.624137962965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45999.624137962965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45999.624137962965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45999.624137962965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45999.624137962965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45999.624137962965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45999.624137962965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45999.624137962965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45999.624137962965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45999.624137962965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45999.624137962965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45999.624137962965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45999.624137962965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45999.624137962965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45999.624137962965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45999.624137962965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45999.624137962965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45999.624137962965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45999.624137962965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45999.624137962965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45999.624137962965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45999.624137962965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45999.624137962965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45999.624137962965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45999.624137962965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45999.624137962965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45999.624137962965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45999.624137962965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45999.624137962965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45999.624137962965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45999.624137962965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45999.624137962965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45999.624137962965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45999.624137962965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45999.624137962965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45999.624137962965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45999.624137962965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45999.624137962965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45999.624137962965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45999.624137962965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45999.624137962965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45999.624137962965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45999.624137962965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45999.624137962965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45999.624137962965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45999.624137962965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45999.624137962965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45999.624137962965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45999.624137962965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45999.624137962965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45999.624137962965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45999.624137962965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45999.624137962965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45999.624137962965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45999.624137962965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45999.624137962965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45999.624137962965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45999.624137962965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45999.624137962965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45999.624137962965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45999.624137962965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45999.624137962965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45999.624137962965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45999.624137962965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45999.624137962965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45999.624137962965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45999.624137962965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45999.624137962965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45999.624137962965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45999.624137962965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45999.624137962965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45999.624137962965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45999.624137962965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45999.624137962965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45999.624137962965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45999.624137962965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45999.624137962965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45999.624137962965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45999.624137962965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45999.624137962965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45999.624137962965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45999.624137962965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45999.624137962965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45999.624137962965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45999.624137962965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45999.624137962965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45999.624137962965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45999.624137962965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45999.624137962965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45999.624137962965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45999.624137962965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45999.624137962965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45999.624137962965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45999.624137962965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45999.624137962965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45999.624137962965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45999.624137962965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45999.624137962965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45999.624137962965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45999.624137962965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45999.624137962965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45999.624137962965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45999.624137962965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45999.624137962965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45999.624137962965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45999.624137962965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45999.624137962965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45999.624137962965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45999.624137962965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45999.624137962965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45999.624137962965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45999.624137962965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45999.624137962965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45999.624137962965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45999.624137962965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45999.624137962965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45999.624137962965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45999.624137962965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45999.624137962965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45999.624137962965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45999.624137962965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45999.624137962965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45999.624137962965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45999.624137962965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45999.624137962965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45999.624137962965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45999.624137962965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45999.624137962965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45999.624137962965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45999.624137962965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45999.624137962965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45999.624137962965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45999.624137962965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45999.624137962965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45999.624137962965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45999.624137962965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45999.624137962965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45999.624137962965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45999.624137962965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45999.624137962965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45999.624137962965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45999.624137962965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45999.624137962965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45999.624137962965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45999.624137962965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45999.624137962965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45999.624137962965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45999.624137962965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45999.624137962965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45999.624137962965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45999.624137962965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45999.624137962965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45999.624137962965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45999.624137962965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45999.624137962965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45999.624137962965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45999.624137962965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45999.624137962965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45999.624137962965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45999.624137962965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45999.624137962965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45999.624137962965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45999.624137962965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45999.624137962965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45999.624137962965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45999.624137962965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45999.624137962965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45999.624137962965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45999.624137962965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45999.624137962965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45999.624137962965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45999.624137962965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45999.624137962965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45999.624137962965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45999.624137962965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45999.624137962965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45999.624137962965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45999.624137962965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45999.624137962965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45999.624137962965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45999.624137962965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45999.624137962965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45999.624137962965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45999.624137962965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45999.624137962965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45999.624137962965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45999.624137962965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45999.624137962965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45999.624137962965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45999.624137962965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45999.624137962965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45999.624137962965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45999.624137962965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45999.624137962965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45999.624137962965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45999.624137962965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45999.624137962965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45999.624137962965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45999.624137962965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45999.624137962965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45999.624137962965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45999.624137962965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45999.624137962965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45999.624137962965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45999.624137962965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45999.624137962965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45999.624137962965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45999.624137962965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45999.624137962965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45999.624137962965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45999.624137962965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45999.624137962965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45999.624137962965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45999.624137962965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45999.624137962965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45999.624137962965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45999.624137962965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45999.624137962965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45999.624137962965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45999.624137962965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45999.624137962965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45999.624137962965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45999.624137962965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45999.624137962965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45999.624137962965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45999.624137962965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45999.624137962965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45999.624137962965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45999.624137962965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45999.624137962965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45999.624137962965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45999.624137962965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45999.624137962965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45999.624137962965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45999.624137962965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45999.624137962965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45999.624137962965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45999.624137962965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45999.624137962965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45999.624137962965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45999.624137962965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45999.624137962965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45999.624137962965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45999.624137962965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45999.624137962965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45999.624137962965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45999.624137962965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45999.624137962965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45999.624137962965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45999.624137962965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45999.624137962965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45999.624137962965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45999.624137962965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45999.624137962965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45999.624137962965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45999.624137962965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45999.624137962965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45999.624137962965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45999.624137962965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45999.624137962965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45999.624137962965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45999.624137962965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45999.624137962965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45999.624137962965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45999.624137962965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45999.624137962965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45999.624137962965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45999.624137962965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45999.624137962965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45999.624137962965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45999.624137962965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45999.624137962965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45999.624137962965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45999.624137962965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45999.624137962965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45999.624137962965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45999.624137962965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45999.624137962965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45999.624137962965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45999.624137962965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45999.624137962965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45999.624137962965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45999.624137962965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45999.624137962965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45999.624137962965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45999.624137962965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45999.624137962965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45999.624137962965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45999.624137962965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45999.624137962965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45999.624137962965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45999.624137962965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45999.624137962965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45999.624137962965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45999.624137962965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45999.624137962965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45999.624137962965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45999.624137962965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45999.624137962965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45999.624137962965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45999.624137962965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45999.624137962965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45999.624137962965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45999.624137962965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45999.624137962965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45999.624137962965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45999.624137962965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45999.624137962965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45999.624137962965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45999.624137962965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45999.624137962965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45999.624137962965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45999.624137962965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45999.624137962965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45999.624137962965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45999.624137962965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45999.624137962965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45999.624137962965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45999.624137962965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45999.624137962965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45999.624137962965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45999.624137962965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45999.624137962965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45999.624137962965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45999.624137962965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45999.624137962965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45999.624137962965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45999.624137962965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45999.624137962965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45999.624137962965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45999.624137962965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45999.624137962965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45999.624137962965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45999.624137962965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45999.624137962965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45999.624137962965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45999.624137962965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45999.624137962965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45999.624137962965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45999.624137962965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45999.624137962965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45999.624137962965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45999.624137962965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45999.624137962965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45999.624137962965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45999.624137962965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45999.624137962965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45999.624137962965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45999.624137962965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45999.624137962965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45999.624137962965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45999.624137962965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45999.624137962965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45999.624137962965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45999.624137962965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45999.624137962965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45999.624137962965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45999.624137962965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45999.624137962965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45999.624137962965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45999.624137962965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45999.624137962965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45999.624137962965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45999.624137962965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45999.624137962965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45999.624137962965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45999.624137962965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45999.624137962965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45999.624137962965</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45999.624137962965</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2025-12-08T11:58:52Z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